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15"/>
  </bookViews>
  <sheets>
    <sheet name="01 截至2024年末新增地方政府一般债券情况表" sheetId="1" r:id="rId1"/>
    <sheet name="02 新增地方政府专项债券情况表" sheetId="2" r:id="rId2"/>
    <sheet name="03 新增地方政府一般债券资金收支情况表" sheetId="3" r:id="rId3"/>
    <sheet name="04 新增地方政府专项债券资金收支情况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<sst xmlns="http://schemas.openxmlformats.org/spreadsheetml/2006/main" count="299" uniqueCount="101">
  <si>
    <t>表1</t>
  </si>
  <si>
    <t>截至2024年末新增地方政府一般债券情况表</t>
  </si>
  <si>
    <t>单位：亿元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</si>
  <si>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</si>
  <si>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</si>
  <si>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</si>
  <si>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</si>
  <si>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</si>
  <si>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</si>
  <si>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</si>
  <si>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</si>
  <si>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</si>
  <si>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</si>
  <si>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</si>
  <si>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其中：债券资金安排（债券申请总额）</t>
  </si>
  <si>
    <t>其中：债券资金安排</t>
  </si>
  <si>
    <t>2024年四川省政府一般债券（一期）</t>
  </si>
  <si>
    <t>一般债券</t>
  </si>
  <si>
    <r>
      <rPr>
        <sz val="11"/>
        <rFont val="Times New Roman"/>
        <charset val="0"/>
      </rPr>
      <t>7</t>
    </r>
    <r>
      <rPr>
        <sz val="11"/>
        <rFont val="方正仿宋_GBK"/>
        <charset val="0"/>
      </rPr>
      <t>年</t>
    </r>
  </si>
  <si>
    <t>2021年四川省政府一般债券（二期）</t>
  </si>
  <si>
    <t>10年</t>
  </si>
  <si>
    <t>表2</t>
  </si>
  <si>
    <t>截至2024年末新增地方政府专项债券情况表</t>
  </si>
  <si>
    <t>债券项目资产类型</t>
  </si>
  <si>
    <t>已取得项目收益</t>
  </si>
  <si>
    <t>其中：债券资金安排（已完成投资中债券资金占的金额）</t>
  </si>
  <si>
    <t>2024年四川省政府专项债券(四期)</t>
  </si>
  <si>
    <t>其他自平衡专项债券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</si>
  <si>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方正仿宋_GBK"/>
        <charset val="134"/>
      </rPr>
      <t>年</t>
    </r>
  </si>
  <si>
    <t>其他</t>
  </si>
  <si>
    <t>2021年四川省城乡基础设施建设专项债券（十一期）-
2021年四川省政府专项债券（二十九期）</t>
  </si>
  <si>
    <t>30年</t>
  </si>
  <si>
    <t>2021年四川省城乡基础设施建设专项债券（六期）-
2021年四川省政府专项债券（八期）</t>
  </si>
  <si>
    <t>2024年四川省政府专项债券(五期)</t>
  </si>
  <si>
    <r>
      <rPr>
        <sz val="10"/>
        <color theme="1"/>
        <rFont val="Times New Roman"/>
        <charset val="134"/>
      </rPr>
      <t>30</t>
    </r>
    <r>
      <rPr>
        <sz val="10"/>
        <color theme="1"/>
        <rFont val="方正仿宋_GBK"/>
        <charset val="134"/>
      </rPr>
      <t>年</t>
    </r>
  </si>
  <si>
    <t>2023 年四川省城乡基础设施建设专项债券 (二十四期)-
2023年四川省政府专项债券 (二十四期)</t>
  </si>
  <si>
    <t>20年</t>
  </si>
  <si>
    <t>2023年四川省城乡基础设施建设专项债券（四十二期）-
2023年四川省政府专项债券（四十三期）</t>
  </si>
  <si>
    <t>2021年四川省城乡基础设施建设专项债券（十期）-
2021年四川省政府专项债券（二十八期）</t>
  </si>
  <si>
    <t>2023 年四川省城乡基础设施建设专项债券 (二十四期)-
2023 年四川省政府专项债券 (二十四期)</t>
  </si>
  <si>
    <t>2022年四川省城市更新和产业升级基础设施专项债券（五期）—2022年四川省政府专项债券（五十二期）</t>
  </si>
  <si>
    <t>2023 年四川省城乡基础设施建设专项债券 (二十五期)-2023年四川省政府专项债券 (二十五期)</t>
  </si>
  <si>
    <t>2023 年四川省城乡基础设施建设专项债券 (二十四期)-2023年四川省政府专项债券 (二十四期)</t>
  </si>
  <si>
    <t>2023年四川省城乡基础设施建设专项债券(三十期）-
2020年四川省政府专项债券（三十一期）</t>
  </si>
  <si>
    <t>2020年四川省城乡基础设施建设专项债券(二十四期）-
2020年四川省政府专项债券（八十三期）</t>
  </si>
  <si>
    <t>2023年四川省城乡基础设施建设专项债券（四十三期）-2023年四川省政府专项债券（四十四期）</t>
  </si>
  <si>
    <t>198778</t>
  </si>
  <si>
    <t>2023年四川省城乡基础设施建设专项债券（四十二期）-2023年四川省政府专项债券（四十三期）</t>
  </si>
  <si>
    <t>2022年四川省城乡基础设施建设专项债券（十期）-
2022年四川省政府专项债券（二十六期）</t>
  </si>
  <si>
    <t>2021年四川省城乡基础设施建设专项债券（五期）-
2021年四川省政府专项债券（七期）</t>
  </si>
  <si>
    <t>2020年四川省城乡基础设施建设专项债券（三十二期）-2020年四川省政府专项债券（一百零五期）</t>
  </si>
  <si>
    <t>2022年四川省城市更新和产业升级基础设施专项债券（十一期）—2022年四川省政府专项债券（六十七期）</t>
  </si>
  <si>
    <t>2020年四川省城乡基础设施建设专项债13期-
2020年四川省政府专项债券（五十二期）</t>
  </si>
  <si>
    <t>2005183</t>
  </si>
  <si>
    <t>2020年四川省城乡基础设施建设专项债券（二十四期）-2020年四川省政府专项债券（八十三期）</t>
  </si>
  <si>
    <t>2005879</t>
  </si>
  <si>
    <t>2020年四川省棚户区改造专项债券（三期）-
2020年四川省政府专项债券（八十八期）</t>
  </si>
  <si>
    <t>2005884</t>
  </si>
  <si>
    <t>棚改专项债券</t>
  </si>
  <si>
    <t>棚户区改造</t>
  </si>
  <si>
    <t>2019年四川省棚户区改造专项债券（九期）-
2019年四川省政府专项债券（六十三期）</t>
  </si>
  <si>
    <t>157695</t>
  </si>
  <si>
    <t>2019年四川省棚户区改造专项债券（十二期）-
2019年四川省政府专项债券（九十五期）</t>
  </si>
  <si>
    <t>157916</t>
  </si>
  <si>
    <t>2020年四川省城乡基础设施建设专项债券（十八期）-
2020年四川省政府专项债券（六十五期）</t>
  </si>
  <si>
    <t>160731</t>
  </si>
  <si>
    <t>2020年四川省城乡基础设施建设专项债券（二十九期）-
2020年四川省政府专项债券（一百零二期）</t>
  </si>
  <si>
    <t>104931</t>
  </si>
  <si>
    <t>2020年四川省城乡基础设施建设专项债券11期-
2020年四川省政府专项债券（五十期）</t>
  </si>
  <si>
    <t>2005181</t>
  </si>
  <si>
    <t>表3</t>
  </si>
  <si>
    <t>截至2024年末新增地方政府一般债券资金收支情况表</t>
  </si>
  <si>
    <t>序号</t>
  </si>
  <si>
    <r>
      <rPr>
        <sz val="11"/>
        <rFont val="方正黑体_GBK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方正黑体_GBK"/>
        <charset val="134"/>
      </rPr>
      <t>年末新增一般债券资金收入</t>
    </r>
  </si>
  <si>
    <r>
      <rPr>
        <sz val="11"/>
        <rFont val="方正黑体_GBK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方正黑体_GBK"/>
        <charset val="134"/>
      </rPr>
      <t>年末新增一般债券资金安排的支出</t>
    </r>
  </si>
  <si>
    <t>金额</t>
  </si>
  <si>
    <t>支出功能分类</t>
  </si>
  <si>
    <t>合计</t>
  </si>
  <si>
    <t>212城乡社区支出</t>
  </si>
  <si>
    <t>214交通运输支出</t>
  </si>
  <si>
    <t>表4</t>
  </si>
  <si>
    <t>截至2024年末新增地方政府专项债券资金收支情况表</t>
  </si>
  <si>
    <t>截至2024年末新增专项债券资金收入</t>
  </si>
  <si>
    <t>截至2024年末新增专项债券资金安排的支出</t>
  </si>
  <si>
    <t>2019年四川省棚户区改造专项债券（九期）-2019年四川省政府专项债券（六十三期）</t>
  </si>
  <si>
    <t>229其他支出</t>
  </si>
  <si>
    <t>2019年四川省棚户区改造专项债券（十二期）-2019年四川省政府专项债券（九十五期）</t>
  </si>
  <si>
    <t>2020年四川省城乡基础设施建设专项债13期-2020年四川省政府专项债券（五十二期）</t>
  </si>
  <si>
    <t>2020年四川省城乡基础设施建设专项债券（二十九期）-2020年四川省政府专项债券（一百零二期）</t>
  </si>
  <si>
    <t>2020年四川省城乡基础设施建设专项债券(二十四期）-2020年四川省政府专项债券（八十三期）</t>
  </si>
  <si>
    <t>2020年四川省城乡基础设施建设专项债券（十八期）-2020年四川省政府专项债券（六十五期）</t>
  </si>
  <si>
    <t>2020年四川省城乡基础设施建设专项债券11期-2020年四川省政府专项债券（五十期）</t>
  </si>
  <si>
    <t>2020年四川省棚户区改造专项债券（三期）-2020年四川省政府专项债券（八十八期）</t>
  </si>
  <si>
    <t>2021年四川省城乡基础设施建设专项债券（六期）-2021年四川省政府专项债券（八期）</t>
  </si>
  <si>
    <t>2021年四川省城乡基础设施建设专项债券（十期）-2021年四川省政府专项债券（二十八期）</t>
  </si>
  <si>
    <t>2021年四川省城乡基础设施建设专项债券（十一期）-2021年四川省政府专项债券（二十九期）</t>
  </si>
  <si>
    <t>2021年四川省城乡基础设施建设专项债券（五期）-2021年四川省政府专项债券（七期）</t>
  </si>
  <si>
    <t>2022年四川省城乡基础设施建设专项债券（十期）-2022年四川省政府专项债券（二十六期）</t>
  </si>
  <si>
    <t>2023 年四川省城乡基础设施建设专项债券 (二十四期)-2023 年四川省政府专项债券 (二十四期)</t>
  </si>
  <si>
    <t>2023 年四川省城乡基础设施建设专项债券 (二十五期)-2023 年四川省政府专项债券 (二十五期)</t>
  </si>
  <si>
    <t>2023年四川省城乡基础设施建设专项债券(三十期）-2020年四川省政府专项债券（三十一期）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</si>
</sst>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0"/>
    <numFmt numFmtId="178" formatCode="0.00_ "/>
    <numFmt numFmtId="179" formatCode="#,##0.00_ "/>
    <numFmt numFmtId="180" formatCode="#,##0.0000000000_ "/>
  </numFmts>
  <fonts count="57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1"/>
      <color indexed="8"/>
      <name val="宋体"/>
      <charset val="134"/>
      <scheme val="minor"/>
    </font>
    <font>
      <sz val="15"/>
      <name val="黑体"/>
      <charset val="134"/>
    </font>
    <font>
      <sz val="11"/>
      <name val="仿宋_GB2312"/>
      <charset val="134"/>
    </font>
    <font>
      <sz val="11"/>
      <name val="方正黑体_GBK"/>
      <charset val="134"/>
    </font>
    <font>
      <sz val="9"/>
      <name val="仿宋_GB2312"/>
      <charset val="134"/>
    </font>
    <font>
      <sz val="11"/>
      <name val="宋体"/>
      <charset val="134"/>
      <scheme val="major"/>
    </font>
    <font>
      <sz val="9"/>
      <name val="Times New Roman"/>
      <charset val="134"/>
    </font>
    <font>
      <sz val="11"/>
      <color theme="1"/>
      <name val="宋体"/>
      <charset val="134"/>
    </font>
    <font>
      <sz val="11"/>
      <name val="SimSun"/>
      <charset val="134"/>
    </font>
    <font>
      <sz val="11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_GB2312"/>
      <charset val="134"/>
    </font>
    <font>
      <sz val="11"/>
      <name val="Times New Roman"/>
      <charset val="134"/>
    </font>
    <font>
      <sz val="11"/>
      <name val="宋体"/>
      <charset val="0"/>
    </font>
    <font>
      <sz val="11"/>
      <color indexed="8"/>
      <name val="宋体"/>
      <charset val="1"/>
      <scheme val="minor"/>
    </font>
    <font>
      <sz val="11"/>
      <color theme="1"/>
      <name val="宋体"/>
      <charset val="1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2"/>
      <name val="宋体"/>
      <charset val="134"/>
      <scheme val="major"/>
    </font>
    <font>
      <sz val="10"/>
      <color theme="1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</font>
    <font>
      <sz val="15"/>
      <color theme="1"/>
      <name val="黑体"/>
      <charset val="134"/>
    </font>
    <font>
      <sz val="9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方正黑体_GBK"/>
      <charset val="134"/>
    </font>
    <font>
      <sz val="11"/>
      <color theme="1"/>
      <name val="SimSun"/>
      <charset val="134"/>
    </font>
    <font>
      <sz val="11"/>
      <color indexed="8"/>
      <name val="宋体"/>
      <charset val="1"/>
    </font>
    <font>
      <sz val="12"/>
      <color theme="1"/>
      <name val="宋体"/>
      <charset val="134"/>
    </font>
    <font>
      <sz val="11"/>
      <color theme="1"/>
      <name val="宋体"/>
      <charset val="1"/>
    </font>
    <font>
      <sz val="20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imes New Roman"/>
      <charset val="134"/>
    </font>
    <font>
      <sz val="10"/>
      <color theme="1"/>
      <name val="方正仿宋_GBK"/>
      <charset val="134"/>
    </font>
    <font>
      <sz val="11"/>
      <name val="Times New Roman"/>
      <charset val="0"/>
    </font>
    <font>
      <sz val="11"/>
      <name val="方正仿宋_GBK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2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26" applyNumberFormat="0" applyAlignment="0" applyProtection="0">
      <alignment vertical="center"/>
    </xf>
    <xf numFmtId="0" fontId="43" fillId="4" borderId="27" applyNumberFormat="0" applyAlignment="0" applyProtection="0">
      <alignment vertical="center"/>
    </xf>
    <xf numFmtId="0" fontId="44" fillId="4" borderId="26" applyNumberFormat="0" applyAlignment="0" applyProtection="0">
      <alignment vertical="center"/>
    </xf>
    <xf numFmtId="0" fontId="45" fillId="5" borderId="28" applyNumberFormat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0">
    <xf numFmtId="0" fontId="0" fillId="0" borderId="0" xfId="0">
      <alignment vertical="center"/>
    </xf>
    <xf numFmtId="0" fontId="1" fillId="0" borderId="0" xfId="49" applyFont="1" applyBorder="1" applyAlignment="1">
      <alignment vertical="center" wrapText="1"/>
    </xf>
    <xf numFmtId="0" fontId="2" fillId="0" borderId="0" xfId="49" applyFont="1">
      <alignment vertical="center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right" vertical="center" wrapText="1"/>
    </xf>
    <xf numFmtId="0" fontId="5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" fontId="7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7" fillId="0" borderId="1" xfId="49" applyFont="1" applyBorder="1" applyAlignment="1">
      <alignment horizontal="left" vertical="center" wrapText="1"/>
    </xf>
    <xf numFmtId="4" fontId="4" fillId="0" borderId="1" xfId="49" applyNumberFormat="1" applyFont="1" applyBorder="1" applyAlignment="1">
      <alignment horizontal="right" vertical="center" wrapText="1"/>
    </xf>
    <xf numFmtId="0" fontId="4" fillId="0" borderId="1" xfId="49" applyFont="1" applyBorder="1" applyAlignment="1">
      <alignment horizontal="left" vertical="center" wrapText="1"/>
    </xf>
    <xf numFmtId="0" fontId="12" fillId="0" borderId="1" xfId="49" applyFont="1" applyBorder="1" applyAlignment="1">
      <alignment horizontal="center" vertical="center"/>
    </xf>
    <xf numFmtId="0" fontId="13" fillId="0" borderId="1" xfId="49" applyFont="1" applyBorder="1" applyAlignment="1">
      <alignment horizontal="center" vertical="center"/>
    </xf>
    <xf numFmtId="0" fontId="13" fillId="0" borderId="1" xfId="49" applyFont="1" applyBorder="1">
      <alignment vertical="center"/>
    </xf>
    <xf numFmtId="0" fontId="13" fillId="0" borderId="0" xfId="49" applyFont="1">
      <alignment vertical="center"/>
    </xf>
    <xf numFmtId="0" fontId="14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 wrapText="1"/>
    </xf>
    <xf numFmtId="4" fontId="7" fillId="0" borderId="1" xfId="49" applyNumberFormat="1" applyFont="1" applyBorder="1" applyAlignment="1">
      <alignment horizontal="right" vertical="center" wrapText="1"/>
    </xf>
    <xf numFmtId="0" fontId="7" fillId="0" borderId="1" xfId="49" applyFont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43" fontId="0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49" applyFont="1" applyBorder="1">
      <alignment vertical="center"/>
    </xf>
    <xf numFmtId="0" fontId="2" fillId="0" borderId="1" xfId="49" applyFont="1" applyBorder="1">
      <alignment vertical="center"/>
    </xf>
    <xf numFmtId="0" fontId="16" fillId="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 wrapText="1"/>
    </xf>
    <xf numFmtId="176" fontId="17" fillId="0" borderId="0" xfId="0" applyNumberFormat="1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8" fontId="11" fillId="0" borderId="4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43" fontId="18" fillId="0" borderId="5" xfId="0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21" fillId="0" borderId="1" xfId="1" applyNumberFormat="1" applyFont="1" applyFill="1" applyBorder="1" applyAlignment="1">
      <alignment horizontal="center" vertical="center"/>
    </xf>
    <xf numFmtId="10" fontId="22" fillId="0" borderId="1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3" fontId="18" fillId="0" borderId="7" xfId="0" applyNumberFormat="1" applyFont="1" applyFill="1" applyBorder="1" applyAlignment="1">
      <alignment horizontal="center" vertical="center" wrapText="1"/>
    </xf>
    <xf numFmtId="43" fontId="18" fillId="0" borderId="1" xfId="0" applyNumberFormat="1" applyFont="1" applyFill="1" applyBorder="1" applyAlignment="1">
      <alignment horizontal="center" vertical="center" wrapText="1"/>
    </xf>
    <xf numFmtId="4" fontId="1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10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10" fontId="10" fillId="0" borderId="5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4" fontId="10" fillId="0" borderId="9" xfId="0" applyNumberFormat="1" applyFont="1" applyFill="1" applyBorder="1" applyAlignment="1">
      <alignment horizontal="center" vertical="center" wrapText="1"/>
    </xf>
    <xf numFmtId="10" fontId="10" fillId="0" borderId="9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4" fontId="10" fillId="0" borderId="12" xfId="0" applyNumberFormat="1" applyFont="1" applyFill="1" applyBorder="1" applyAlignment="1">
      <alignment horizontal="center" vertical="center" wrapText="1"/>
    </xf>
    <xf numFmtId="10" fontId="10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0" fontId="24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176" fontId="25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176" fontId="26" fillId="0" borderId="0" xfId="0" applyNumberFormat="1" applyFont="1" applyFill="1" applyBorder="1" applyAlignment="1">
      <alignment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76" fontId="28" fillId="0" borderId="8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8" fontId="20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4" fontId="20" fillId="0" borderId="1" xfId="0" applyNumberFormat="1" applyFont="1" applyFill="1" applyBorder="1" applyAlignment="1">
      <alignment horizontal="center" vertical="center" wrapText="1"/>
    </xf>
    <xf numFmtId="178" fontId="9" fillId="0" borderId="1" xfId="1" applyNumberFormat="1" applyFont="1" applyFill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center" vertical="center" wrapText="1"/>
    </xf>
    <xf numFmtId="4" fontId="29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179" fontId="17" fillId="0" borderId="8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179" fontId="17" fillId="0" borderId="4" xfId="0" applyNumberFormat="1" applyFont="1" applyFill="1" applyBorder="1" applyAlignment="1">
      <alignment horizontal="center"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178" fontId="32" fillId="0" borderId="1" xfId="0" applyNumberFormat="1" applyFont="1" applyFill="1" applyBorder="1" applyAlignment="1">
      <alignment horizontal="center" vertical="center" wrapText="1"/>
    </xf>
    <xf numFmtId="179" fontId="17" fillId="0" borderId="0" xfId="0" applyNumberFormat="1" applyFont="1" applyFill="1" applyAlignment="1">
      <alignment vertical="center" wrapText="1"/>
    </xf>
    <xf numFmtId="180" fontId="17" fillId="0" borderId="0" xfId="0" applyNumberFormat="1" applyFont="1" applyFill="1" applyAlignment="1">
      <alignment vertical="center" wrapText="1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0" fontId="21" fillId="0" borderId="1" xfId="0" applyNumberFormat="1" applyFont="1" applyFill="1" applyBorder="1" applyAlignment="1">
      <alignment horizontal="center" vertical="center" wrapText="1"/>
    </xf>
    <xf numFmtId="43" fontId="19" fillId="0" borderId="1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right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10"/>
  <sheetViews>
    <sheetView tabSelected="1" view="pageBreakPreview" zoomScale="130" zoomScaleNormal="100" workbookViewId="0">
      <selection activeCell="A1" sqref="A1"/>
    </sheetView>
  </sheetViews>
  <sheetFormatPr defaultColWidth="9" defaultRowHeight="13.5"/>
  <cols>
    <col min="5" max="5" width="10.375" customWidth="1"/>
    <col min="12" max="12" width="16.125" customWidth="1"/>
  </cols>
  <sheetData>
    <row r="1" ht="14.25" spans="1:12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ht="25.5" spans="1:12">
      <c r="A2" s="125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</row>
    <row r="3" ht="19.5" spans="1:12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2">
      <c r="A4" s="126"/>
      <c r="B4" s="126"/>
      <c r="C4" s="126"/>
      <c r="D4" s="126"/>
      <c r="E4" s="126"/>
      <c r="F4" s="126"/>
      <c r="G4" s="126"/>
      <c r="H4" s="127"/>
      <c r="I4" s="126"/>
      <c r="J4" s="126"/>
      <c r="K4" s="126"/>
      <c r="L4" s="133" t="s">
        <v>2</v>
      </c>
    </row>
    <row r="5" ht="41" customHeight="1" spans="1:12">
      <c r="A5" s="36"/>
      <c r="B5" s="36" t="s">
        <v>3</v>
      </c>
      <c r="C5" s="36"/>
      <c r="D5" s="36"/>
      <c r="E5" s="36"/>
      <c r="F5" s="36"/>
      <c r="G5" s="36"/>
      <c r="H5" s="37" t="s">
        <v>4</v>
      </c>
      <c r="I5" s="134"/>
      <c r="J5" s="135" t="s">
        <v>5</v>
      </c>
      <c r="K5" s="136"/>
      <c r="L5" s="36" t="s">
        <v>6</v>
      </c>
    </row>
    <row r="6" ht="71.25" spans="1:12">
      <c r="A6" s="36" t="s">
        <v>7</v>
      </c>
      <c r="B6" s="36" t="s">
        <v>8</v>
      </c>
      <c r="C6" s="36" t="s">
        <v>9</v>
      </c>
      <c r="D6" s="36" t="s">
        <v>10</v>
      </c>
      <c r="E6" s="36" t="s">
        <v>11</v>
      </c>
      <c r="F6" s="36" t="s">
        <v>12</v>
      </c>
      <c r="G6" s="36" t="s">
        <v>13</v>
      </c>
      <c r="H6" s="128"/>
      <c r="I6" s="137" t="s">
        <v>14</v>
      </c>
      <c r="J6" s="138"/>
      <c r="K6" s="139" t="s">
        <v>15</v>
      </c>
      <c r="L6" s="36"/>
    </row>
    <row r="7" ht="58" customHeight="1" spans="1:12">
      <c r="A7" s="26" t="s">
        <v>16</v>
      </c>
      <c r="B7" s="47">
        <v>198928</v>
      </c>
      <c r="C7" s="129" t="s">
        <v>17</v>
      </c>
      <c r="D7" s="25">
        <v>0.35</v>
      </c>
      <c r="E7" s="130">
        <v>45322</v>
      </c>
      <c r="F7" s="131">
        <v>0.0257</v>
      </c>
      <c r="G7" s="47" t="s">
        <v>18</v>
      </c>
      <c r="H7" s="132">
        <v>1.51</v>
      </c>
      <c r="I7" s="132">
        <v>0.35</v>
      </c>
      <c r="J7" s="132">
        <v>0.8655</v>
      </c>
      <c r="K7" s="132">
        <v>0.35</v>
      </c>
      <c r="L7" s="26"/>
    </row>
    <row r="8" ht="58" customHeight="1" spans="1:12">
      <c r="A8" s="24" t="s">
        <v>19</v>
      </c>
      <c r="B8" s="47">
        <v>2105132</v>
      </c>
      <c r="C8" s="129" t="s">
        <v>17</v>
      </c>
      <c r="D8" s="25">
        <v>4</v>
      </c>
      <c r="E8" s="130">
        <v>44326</v>
      </c>
      <c r="F8" s="131">
        <v>0.0341</v>
      </c>
      <c r="G8" s="47" t="s">
        <v>20</v>
      </c>
      <c r="H8" s="25">
        <v>23.98</v>
      </c>
      <c r="I8" s="25">
        <v>4</v>
      </c>
      <c r="J8" s="25">
        <v>14.14</v>
      </c>
      <c r="K8" s="25">
        <v>2.575892</v>
      </c>
      <c r="L8" s="24"/>
    </row>
    <row r="9" ht="58" customHeight="1" spans="1:12">
      <c r="A9" s="24" t="s">
        <v>19</v>
      </c>
      <c r="B9" s="47">
        <v>2105132</v>
      </c>
      <c r="C9" s="129" t="s">
        <v>17</v>
      </c>
      <c r="D9" s="25">
        <v>2</v>
      </c>
      <c r="E9" s="130">
        <v>44326</v>
      </c>
      <c r="F9" s="131">
        <v>0.0341</v>
      </c>
      <c r="G9" s="47" t="s">
        <v>20</v>
      </c>
      <c r="H9" s="132">
        <v>23.26</v>
      </c>
      <c r="I9" s="132">
        <v>2</v>
      </c>
      <c r="J9" s="132">
        <v>7.3977</v>
      </c>
      <c r="K9" s="132">
        <v>2</v>
      </c>
      <c r="L9" s="24"/>
    </row>
    <row r="10" ht="58" customHeight="1" spans="1:12">
      <c r="A10" s="24" t="s">
        <v>19</v>
      </c>
      <c r="B10" s="47">
        <v>2105132</v>
      </c>
      <c r="C10" s="129" t="s">
        <v>17</v>
      </c>
      <c r="D10" s="25">
        <v>0.075</v>
      </c>
      <c r="E10" s="130">
        <v>44326</v>
      </c>
      <c r="F10" s="131">
        <v>0.0341</v>
      </c>
      <c r="G10" s="47" t="s">
        <v>20</v>
      </c>
      <c r="H10" s="132">
        <v>0.24</v>
      </c>
      <c r="I10" s="132">
        <v>0.075</v>
      </c>
      <c r="J10" s="132">
        <v>0.077</v>
      </c>
      <c r="K10" s="132">
        <v>0.075</v>
      </c>
      <c r="L10" s="24"/>
    </row>
  </sheetData>
  <mergeCells count="5">
    <mergeCell ref="A3:L3"/>
    <mergeCell ref="B5:G5"/>
    <mergeCell ref="H5:I5"/>
    <mergeCell ref="J5:K5"/>
    <mergeCell ref="L5:L6"/>
  </mergeCells>
  <printOptions horizontalCentered="1"/>
  <pageMargins left="0.751388888888889" right="0.751388888888889" top="1" bottom="1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N1048576"/>
  <sheetViews>
    <sheetView view="pageBreakPreview" zoomScale="85" zoomScaleNormal="70" workbookViewId="0">
      <selection activeCell="A53" sqref="A53"/>
    </sheetView>
  </sheetViews>
  <sheetFormatPr defaultColWidth="9" defaultRowHeight="13.5"/>
  <cols>
    <col min="1" max="1" width="46.6166666666667" style="29" customWidth="1"/>
    <col min="2" max="2" width="16.125" style="29" customWidth="1"/>
    <col min="3" max="3" width="12.75" style="29" customWidth="1"/>
    <col min="4" max="4" width="14.875" style="29" customWidth="1"/>
    <col min="5" max="5" width="12.75" style="29" customWidth="1"/>
    <col min="6" max="7" width="9.125" style="29" customWidth="1"/>
    <col min="8" max="8" width="11.75" style="29" customWidth="1"/>
    <col min="9" max="9" width="15.875" style="29" customWidth="1"/>
    <col min="10" max="10" width="19.125" style="30" customWidth="1"/>
    <col min="11" max="11" width="14.75" style="31" customWidth="1"/>
    <col min="12" max="12" width="24.625" style="30" customWidth="1"/>
    <col min="13" max="13" width="13.375" style="30" customWidth="1"/>
    <col min="14" max="14" width="13.375" style="29" customWidth="1"/>
  </cols>
  <sheetData>
    <row r="1" ht="14.25" spans="1:1">
      <c r="A1" s="32" t="s">
        <v>21</v>
      </c>
    </row>
    <row r="2" ht="19.5" spans="1:14">
      <c r="A2" s="33" t="s">
        <v>22</v>
      </c>
      <c r="B2" s="33"/>
      <c r="C2" s="33"/>
      <c r="D2" s="33"/>
      <c r="E2" s="33"/>
      <c r="F2" s="33"/>
      <c r="G2" s="33"/>
      <c r="H2" s="33"/>
      <c r="I2" s="33"/>
      <c r="J2" s="87"/>
      <c r="K2" s="88"/>
      <c r="L2" s="87"/>
      <c r="M2" s="87"/>
      <c r="N2" s="33"/>
    </row>
    <row r="3" spans="1:14">
      <c r="A3" s="34"/>
      <c r="B3" s="34"/>
      <c r="C3" s="34"/>
      <c r="D3" s="34"/>
      <c r="E3" s="34"/>
      <c r="F3" s="34"/>
      <c r="G3" s="34"/>
      <c r="H3" s="35"/>
      <c r="I3" s="35"/>
      <c r="J3" s="89"/>
      <c r="K3" s="90"/>
      <c r="L3" s="89"/>
      <c r="M3" s="91" t="s">
        <v>2</v>
      </c>
      <c r="N3" s="92"/>
    </row>
    <row r="4" ht="22" customHeight="1" spans="1:14">
      <c r="A4" s="36"/>
      <c r="B4" s="36" t="s">
        <v>3</v>
      </c>
      <c r="C4" s="36"/>
      <c r="D4" s="36"/>
      <c r="E4" s="36"/>
      <c r="F4" s="36"/>
      <c r="G4" s="36"/>
      <c r="H4" s="37" t="s">
        <v>23</v>
      </c>
      <c r="I4" s="93" t="s">
        <v>4</v>
      </c>
      <c r="J4" s="94"/>
      <c r="K4" s="95" t="s">
        <v>5</v>
      </c>
      <c r="L4" s="94"/>
      <c r="M4" s="94" t="s">
        <v>24</v>
      </c>
      <c r="N4" s="36" t="s">
        <v>6</v>
      </c>
    </row>
    <row r="5" ht="42.75" spans="1:14">
      <c r="A5" s="36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38"/>
      <c r="I5" s="96"/>
      <c r="J5" s="97" t="s">
        <v>14</v>
      </c>
      <c r="K5" s="98"/>
      <c r="L5" s="99" t="s">
        <v>25</v>
      </c>
      <c r="M5" s="94"/>
      <c r="N5" s="36"/>
    </row>
    <row r="6" ht="35" customHeight="1" spans="1:14">
      <c r="A6" s="10" t="s">
        <v>26</v>
      </c>
      <c r="B6" s="39">
        <v>2405128</v>
      </c>
      <c r="C6" s="40" t="s">
        <v>27</v>
      </c>
      <c r="D6" s="41">
        <v>0.44</v>
      </c>
      <c r="E6" s="42">
        <v>45351</v>
      </c>
      <c r="F6" s="43">
        <v>0.0258</v>
      </c>
      <c r="G6" s="44" t="s">
        <v>28</v>
      </c>
      <c r="H6" s="45" t="s">
        <v>29</v>
      </c>
      <c r="I6" s="100">
        <v>3.63</v>
      </c>
      <c r="J6" s="101">
        <v>2.7</v>
      </c>
      <c r="K6" s="102">
        <v>0.3344</v>
      </c>
      <c r="L6" s="103">
        <v>0.3344</v>
      </c>
      <c r="M6" s="103">
        <v>0</v>
      </c>
      <c r="N6" s="36"/>
    </row>
    <row r="7" ht="35" customHeight="1" spans="1:14">
      <c r="A7" s="46" t="s">
        <v>30</v>
      </c>
      <c r="B7" s="39">
        <v>173872</v>
      </c>
      <c r="C7" s="47" t="s">
        <v>27</v>
      </c>
      <c r="D7" s="48">
        <v>0.244</v>
      </c>
      <c r="E7" s="42">
        <v>44497</v>
      </c>
      <c r="F7" s="49">
        <v>0.0367</v>
      </c>
      <c r="G7" s="50" t="s">
        <v>31</v>
      </c>
      <c r="H7" s="51" t="s">
        <v>29</v>
      </c>
      <c r="I7" s="40">
        <v>23.65</v>
      </c>
      <c r="J7" s="104">
        <v>15</v>
      </c>
      <c r="K7" s="103">
        <v>0</v>
      </c>
      <c r="L7" s="103">
        <v>0</v>
      </c>
      <c r="M7" s="103">
        <v>0</v>
      </c>
      <c r="N7" s="47"/>
    </row>
    <row r="8" ht="35" customHeight="1" spans="1:14">
      <c r="A8" s="46" t="s">
        <v>32</v>
      </c>
      <c r="B8" s="39">
        <v>173717</v>
      </c>
      <c r="C8" s="47" t="s">
        <v>27</v>
      </c>
      <c r="D8" s="48">
        <v>0.1416</v>
      </c>
      <c r="E8" s="42">
        <v>44357</v>
      </c>
      <c r="F8" s="49">
        <v>0.0386</v>
      </c>
      <c r="G8" s="50" t="s">
        <v>31</v>
      </c>
      <c r="H8" s="51" t="s">
        <v>29</v>
      </c>
      <c r="I8" s="40"/>
      <c r="J8" s="104"/>
      <c r="K8" s="103"/>
      <c r="L8" s="103"/>
      <c r="M8" s="103"/>
      <c r="N8" s="47"/>
    </row>
    <row r="9" ht="35" customHeight="1" spans="1:14">
      <c r="A9" s="10" t="s">
        <v>26</v>
      </c>
      <c r="B9" s="39">
        <v>2405128</v>
      </c>
      <c r="C9" s="40" t="s">
        <v>27</v>
      </c>
      <c r="D9" s="41">
        <v>1</v>
      </c>
      <c r="E9" s="42">
        <v>45351</v>
      </c>
      <c r="F9" s="43">
        <v>0.0258</v>
      </c>
      <c r="G9" s="52" t="s">
        <v>28</v>
      </c>
      <c r="H9" s="45" t="s">
        <v>29</v>
      </c>
      <c r="I9" s="40"/>
      <c r="J9" s="104"/>
      <c r="K9" s="103"/>
      <c r="L9" s="103"/>
      <c r="M9" s="103"/>
      <c r="N9" s="47"/>
    </row>
    <row r="10" ht="35" customHeight="1" spans="1:14">
      <c r="A10" s="10" t="s">
        <v>33</v>
      </c>
      <c r="B10" s="39">
        <v>2405129</v>
      </c>
      <c r="C10" s="40" t="s">
        <v>27</v>
      </c>
      <c r="D10" s="41">
        <v>1</v>
      </c>
      <c r="E10" s="42">
        <v>45351</v>
      </c>
      <c r="F10" s="43">
        <v>0.0264</v>
      </c>
      <c r="G10" s="52" t="s">
        <v>34</v>
      </c>
      <c r="H10" s="45" t="s">
        <v>29</v>
      </c>
      <c r="I10" s="40"/>
      <c r="J10" s="104"/>
      <c r="K10" s="103"/>
      <c r="L10" s="103"/>
      <c r="M10" s="103"/>
      <c r="N10" s="47"/>
    </row>
    <row r="11" ht="35" customHeight="1" spans="1:14">
      <c r="A11" s="10" t="s">
        <v>35</v>
      </c>
      <c r="B11" s="39">
        <v>198232</v>
      </c>
      <c r="C11" s="40" t="s">
        <v>27</v>
      </c>
      <c r="D11" s="41">
        <v>1.25</v>
      </c>
      <c r="E11" s="42">
        <v>45044</v>
      </c>
      <c r="F11" s="43">
        <v>0.0312</v>
      </c>
      <c r="G11" s="44" t="s">
        <v>36</v>
      </c>
      <c r="H11" s="45" t="s">
        <v>29</v>
      </c>
      <c r="I11" s="40">
        <v>26.66</v>
      </c>
      <c r="J11" s="101">
        <v>12.54</v>
      </c>
      <c r="K11" s="103">
        <v>6.16</v>
      </c>
      <c r="L11" s="101">
        <f>2.769301+2.5</f>
        <v>5.269301</v>
      </c>
      <c r="M11" s="101">
        <v>0</v>
      </c>
      <c r="N11" s="36"/>
    </row>
    <row r="12" ht="35" customHeight="1" spans="1:14">
      <c r="A12" s="10" t="s">
        <v>37</v>
      </c>
      <c r="B12" s="39">
        <v>198777</v>
      </c>
      <c r="C12" s="40" t="s">
        <v>27</v>
      </c>
      <c r="D12" s="41">
        <v>1.8</v>
      </c>
      <c r="E12" s="42">
        <v>45169</v>
      </c>
      <c r="F12" s="43">
        <v>0.03</v>
      </c>
      <c r="G12" s="53" t="s">
        <v>36</v>
      </c>
      <c r="H12" s="45" t="s">
        <v>29</v>
      </c>
      <c r="I12" s="40"/>
      <c r="J12" s="101"/>
      <c r="K12" s="103"/>
      <c r="L12" s="101"/>
      <c r="M12" s="101"/>
      <c r="N12" s="36"/>
    </row>
    <row r="13" ht="35" customHeight="1" spans="1:14">
      <c r="A13" s="10" t="s">
        <v>38</v>
      </c>
      <c r="B13" s="39">
        <v>173871</v>
      </c>
      <c r="C13" s="47" t="s">
        <v>27</v>
      </c>
      <c r="D13" s="54">
        <v>2.5</v>
      </c>
      <c r="E13" s="42">
        <v>44497</v>
      </c>
      <c r="F13" s="55">
        <v>0.0362</v>
      </c>
      <c r="G13" s="56" t="s">
        <v>36</v>
      </c>
      <c r="H13" s="45" t="s">
        <v>29</v>
      </c>
      <c r="I13" s="40"/>
      <c r="J13" s="101"/>
      <c r="K13" s="103"/>
      <c r="L13" s="101"/>
      <c r="M13" s="101"/>
      <c r="N13" s="36"/>
    </row>
    <row r="14" ht="35" customHeight="1" spans="1:14">
      <c r="A14" s="10" t="s">
        <v>39</v>
      </c>
      <c r="B14" s="39">
        <v>198232</v>
      </c>
      <c r="C14" s="40" t="s">
        <v>27</v>
      </c>
      <c r="D14" s="41">
        <v>1.05</v>
      </c>
      <c r="E14" s="42">
        <v>45044</v>
      </c>
      <c r="F14" s="43">
        <v>0.0312</v>
      </c>
      <c r="G14" s="44" t="s">
        <v>36</v>
      </c>
      <c r="H14" s="45" t="s">
        <v>29</v>
      </c>
      <c r="I14" s="40">
        <v>18.49</v>
      </c>
      <c r="J14" s="101">
        <v>11.6</v>
      </c>
      <c r="K14" s="103">
        <v>4.77</v>
      </c>
      <c r="L14" s="101">
        <v>2.55</v>
      </c>
      <c r="M14" s="101">
        <v>0</v>
      </c>
      <c r="N14" s="36"/>
    </row>
    <row r="15" ht="35" customHeight="1" spans="1:14">
      <c r="A15" s="10" t="s">
        <v>40</v>
      </c>
      <c r="B15" s="39">
        <v>2271131</v>
      </c>
      <c r="C15" s="47" t="s">
        <v>27</v>
      </c>
      <c r="D15" s="57">
        <v>1.5</v>
      </c>
      <c r="E15" s="42">
        <v>44725</v>
      </c>
      <c r="F15" s="43">
        <v>0.0327</v>
      </c>
      <c r="G15" s="39" t="s">
        <v>36</v>
      </c>
      <c r="H15" s="45" t="s">
        <v>29</v>
      </c>
      <c r="I15" s="40"/>
      <c r="J15" s="101"/>
      <c r="K15" s="103"/>
      <c r="L15" s="101"/>
      <c r="M15" s="101"/>
      <c r="N15" s="36"/>
    </row>
    <row r="16" ht="35" customHeight="1" spans="1:14">
      <c r="A16" s="10" t="s">
        <v>41</v>
      </c>
      <c r="B16" s="39">
        <v>198233</v>
      </c>
      <c r="C16" s="40" t="s">
        <v>27</v>
      </c>
      <c r="D16" s="41">
        <v>2</v>
      </c>
      <c r="E16" s="42">
        <v>45044</v>
      </c>
      <c r="F16" s="43">
        <v>0.0326</v>
      </c>
      <c r="G16" s="44" t="s">
        <v>31</v>
      </c>
      <c r="H16" s="45" t="s">
        <v>29</v>
      </c>
      <c r="I16" s="40">
        <v>13.14</v>
      </c>
      <c r="J16" s="101">
        <v>8</v>
      </c>
      <c r="K16" s="103">
        <v>2.44</v>
      </c>
      <c r="L16" s="101">
        <v>1.956543</v>
      </c>
      <c r="M16" s="101">
        <v>0</v>
      </c>
      <c r="N16" s="36"/>
    </row>
    <row r="17" ht="35" customHeight="1" spans="1:14">
      <c r="A17" s="10" t="s">
        <v>42</v>
      </c>
      <c r="B17" s="39">
        <v>198232</v>
      </c>
      <c r="C17" s="40" t="s">
        <v>27</v>
      </c>
      <c r="D17" s="41">
        <v>2</v>
      </c>
      <c r="E17" s="42">
        <v>45044</v>
      </c>
      <c r="F17" s="43">
        <v>0.0312</v>
      </c>
      <c r="G17" s="44" t="s">
        <v>36</v>
      </c>
      <c r="H17" s="45" t="s">
        <v>29</v>
      </c>
      <c r="I17" s="105">
        <v>35</v>
      </c>
      <c r="J17" s="101">
        <v>17</v>
      </c>
      <c r="K17" s="103">
        <v>8.53</v>
      </c>
      <c r="L17" s="101">
        <v>6.631243</v>
      </c>
      <c r="M17" s="101">
        <v>0</v>
      </c>
      <c r="N17" s="36"/>
    </row>
    <row r="18" ht="35" customHeight="1" spans="1:14">
      <c r="A18" s="10" t="s">
        <v>43</v>
      </c>
      <c r="B18" s="39">
        <v>230784</v>
      </c>
      <c r="C18" s="40" t="s">
        <v>27</v>
      </c>
      <c r="D18" s="41">
        <v>2</v>
      </c>
      <c r="E18" s="42">
        <v>45127</v>
      </c>
      <c r="F18" s="43">
        <v>0.0311</v>
      </c>
      <c r="G18" s="53" t="s">
        <v>36</v>
      </c>
      <c r="H18" s="45" t="s">
        <v>29</v>
      </c>
      <c r="I18" s="105"/>
      <c r="J18" s="101"/>
      <c r="K18" s="103"/>
      <c r="L18" s="101"/>
      <c r="M18" s="101"/>
      <c r="N18" s="36"/>
    </row>
    <row r="19" ht="35" customHeight="1" spans="1:14">
      <c r="A19" s="10" t="s">
        <v>37</v>
      </c>
      <c r="B19" s="39">
        <v>198777</v>
      </c>
      <c r="C19" s="40" t="s">
        <v>27</v>
      </c>
      <c r="D19" s="41">
        <v>3.21</v>
      </c>
      <c r="E19" s="42">
        <v>45169</v>
      </c>
      <c r="F19" s="43">
        <v>0.03</v>
      </c>
      <c r="G19" s="53" t="s">
        <v>36</v>
      </c>
      <c r="H19" s="45" t="s">
        <v>29</v>
      </c>
      <c r="I19" s="105"/>
      <c r="J19" s="101"/>
      <c r="K19" s="103"/>
      <c r="L19" s="101"/>
      <c r="M19" s="101"/>
      <c r="N19" s="36"/>
    </row>
    <row r="20" ht="35" customHeight="1" spans="1:14">
      <c r="A20" s="10" t="s">
        <v>42</v>
      </c>
      <c r="B20" s="39">
        <v>198232</v>
      </c>
      <c r="C20" s="40" t="s">
        <v>27</v>
      </c>
      <c r="D20" s="41">
        <v>1.2</v>
      </c>
      <c r="E20" s="42">
        <v>45044</v>
      </c>
      <c r="F20" s="43">
        <v>0.0312</v>
      </c>
      <c r="G20" s="44" t="s">
        <v>36</v>
      </c>
      <c r="H20" s="45" t="s">
        <v>29</v>
      </c>
      <c r="I20" s="62">
        <v>9.2</v>
      </c>
      <c r="J20" s="101">
        <v>5</v>
      </c>
      <c r="K20" s="103">
        <v>1.9845</v>
      </c>
      <c r="L20" s="101">
        <v>1.16979</v>
      </c>
      <c r="M20" s="101">
        <v>0</v>
      </c>
      <c r="N20" s="36"/>
    </row>
    <row r="21" ht="35" customHeight="1" spans="1:14">
      <c r="A21" s="10" t="s">
        <v>37</v>
      </c>
      <c r="B21" s="39">
        <v>198777</v>
      </c>
      <c r="C21" s="40" t="s">
        <v>27</v>
      </c>
      <c r="D21" s="41">
        <v>1.1</v>
      </c>
      <c r="E21" s="42">
        <v>45169</v>
      </c>
      <c r="F21" s="43">
        <v>0.03</v>
      </c>
      <c r="G21" s="53" t="s">
        <v>36</v>
      </c>
      <c r="H21" s="45" t="s">
        <v>29</v>
      </c>
      <c r="I21" s="40"/>
      <c r="J21" s="101"/>
      <c r="K21" s="103"/>
      <c r="L21" s="101"/>
      <c r="M21" s="101"/>
      <c r="N21" s="36"/>
    </row>
    <row r="22" ht="35" customHeight="1" spans="1:14">
      <c r="A22" s="10" t="s">
        <v>43</v>
      </c>
      <c r="B22" s="39">
        <v>230784</v>
      </c>
      <c r="C22" s="40" t="s">
        <v>27</v>
      </c>
      <c r="D22" s="41">
        <v>2.7</v>
      </c>
      <c r="E22" s="42">
        <v>45127</v>
      </c>
      <c r="F22" s="43">
        <v>0.0311</v>
      </c>
      <c r="G22" s="53" t="s">
        <v>36</v>
      </c>
      <c r="H22" s="45" t="s">
        <v>29</v>
      </c>
      <c r="I22" s="40">
        <v>15.97</v>
      </c>
      <c r="J22" s="101">
        <v>12.7</v>
      </c>
      <c r="K22" s="103">
        <v>6.17</v>
      </c>
      <c r="L22" s="101">
        <f>1.628016+1.4+1.094</f>
        <v>4.122016</v>
      </c>
      <c r="M22" s="101">
        <v>0</v>
      </c>
      <c r="N22" s="36"/>
    </row>
    <row r="23" ht="35" customHeight="1" spans="1:14">
      <c r="A23" s="10" t="s">
        <v>40</v>
      </c>
      <c r="B23" s="39">
        <v>2271131</v>
      </c>
      <c r="C23" s="47" t="s">
        <v>27</v>
      </c>
      <c r="D23" s="57">
        <v>1.4</v>
      </c>
      <c r="E23" s="42">
        <v>44725</v>
      </c>
      <c r="F23" s="43">
        <v>0.0327</v>
      </c>
      <c r="G23" s="39" t="s">
        <v>36</v>
      </c>
      <c r="H23" s="58" t="s">
        <v>29</v>
      </c>
      <c r="I23" s="40"/>
      <c r="J23" s="101"/>
      <c r="K23" s="103"/>
      <c r="L23" s="101"/>
      <c r="M23" s="101"/>
      <c r="N23" s="36"/>
    </row>
    <row r="24" ht="35" customHeight="1" spans="1:14">
      <c r="A24" s="10" t="s">
        <v>44</v>
      </c>
      <c r="B24" s="39">
        <v>2005879</v>
      </c>
      <c r="C24" s="47" t="s">
        <v>27</v>
      </c>
      <c r="D24" s="57">
        <v>1.094</v>
      </c>
      <c r="E24" s="42">
        <v>44069</v>
      </c>
      <c r="F24" s="43">
        <v>0.0384</v>
      </c>
      <c r="G24" s="39" t="s">
        <v>36</v>
      </c>
      <c r="H24" s="59"/>
      <c r="I24" s="40"/>
      <c r="J24" s="101"/>
      <c r="K24" s="103"/>
      <c r="L24" s="101"/>
      <c r="M24" s="101"/>
      <c r="N24" s="36"/>
    </row>
    <row r="25" ht="35" customHeight="1" spans="1:14">
      <c r="A25" s="10" t="s">
        <v>45</v>
      </c>
      <c r="B25" s="39" t="s">
        <v>46</v>
      </c>
      <c r="C25" s="40" t="s">
        <v>27</v>
      </c>
      <c r="D25" s="41">
        <v>2.9</v>
      </c>
      <c r="E25" s="42">
        <v>45169</v>
      </c>
      <c r="F25" s="43">
        <v>0.03</v>
      </c>
      <c r="G25" s="53" t="s">
        <v>31</v>
      </c>
      <c r="H25" s="45" t="s">
        <v>29</v>
      </c>
      <c r="I25" s="40">
        <v>19.23</v>
      </c>
      <c r="J25" s="101">
        <v>11</v>
      </c>
      <c r="K25" s="103">
        <v>1.73</v>
      </c>
      <c r="L25" s="101">
        <v>1.314877</v>
      </c>
      <c r="M25" s="101">
        <v>0</v>
      </c>
      <c r="N25" s="36"/>
    </row>
    <row r="26" ht="35" customHeight="1" spans="1:14">
      <c r="A26" s="10" t="s">
        <v>47</v>
      </c>
      <c r="B26" s="39">
        <v>198777</v>
      </c>
      <c r="C26" s="40" t="s">
        <v>27</v>
      </c>
      <c r="D26" s="41">
        <v>0.62</v>
      </c>
      <c r="E26" s="42">
        <v>45169</v>
      </c>
      <c r="F26" s="43">
        <v>0.03</v>
      </c>
      <c r="G26" s="53" t="s">
        <v>36</v>
      </c>
      <c r="H26" s="45" t="s">
        <v>29</v>
      </c>
      <c r="I26" s="40">
        <v>34.86</v>
      </c>
      <c r="J26" s="101">
        <v>12</v>
      </c>
      <c r="K26" s="103">
        <v>8.53</v>
      </c>
      <c r="L26" s="101">
        <v>4.32</v>
      </c>
      <c r="M26" s="101">
        <v>0</v>
      </c>
      <c r="N26" s="36"/>
    </row>
    <row r="27" ht="35" customHeight="1" spans="1:14">
      <c r="A27" s="10" t="s">
        <v>48</v>
      </c>
      <c r="B27" s="39">
        <v>2205230</v>
      </c>
      <c r="C27" s="47" t="s">
        <v>27</v>
      </c>
      <c r="D27" s="57">
        <v>3.7</v>
      </c>
      <c r="E27" s="42">
        <v>44610</v>
      </c>
      <c r="F27" s="43">
        <v>0.0331</v>
      </c>
      <c r="G27" s="39" t="s">
        <v>36</v>
      </c>
      <c r="H27" s="45" t="s">
        <v>29</v>
      </c>
      <c r="I27" s="40"/>
      <c r="J27" s="101"/>
      <c r="K27" s="103"/>
      <c r="L27" s="101"/>
      <c r="M27" s="101"/>
      <c r="N27" s="36"/>
    </row>
    <row r="28" ht="35" customHeight="1" spans="1:14">
      <c r="A28" s="10" t="s">
        <v>47</v>
      </c>
      <c r="B28" s="39">
        <v>198777</v>
      </c>
      <c r="C28" s="40" t="s">
        <v>27</v>
      </c>
      <c r="D28" s="41">
        <v>0.22</v>
      </c>
      <c r="E28" s="42">
        <v>45169</v>
      </c>
      <c r="F28" s="43">
        <v>0.03</v>
      </c>
      <c r="G28" s="53" t="s">
        <v>36</v>
      </c>
      <c r="H28" s="60" t="s">
        <v>29</v>
      </c>
      <c r="I28" s="40">
        <v>16.37</v>
      </c>
      <c r="J28" s="101">
        <v>8.25</v>
      </c>
      <c r="K28" s="103">
        <v>5</v>
      </c>
      <c r="L28" s="101">
        <f>0.22+0.65+2.6</f>
        <v>3.47</v>
      </c>
      <c r="M28" s="101">
        <v>0</v>
      </c>
      <c r="N28" s="36"/>
    </row>
    <row r="29" ht="35" customHeight="1" spans="1:14">
      <c r="A29" s="10" t="s">
        <v>49</v>
      </c>
      <c r="B29" s="39">
        <v>173716</v>
      </c>
      <c r="C29" s="47" t="s">
        <v>27</v>
      </c>
      <c r="D29" s="54">
        <v>0.65</v>
      </c>
      <c r="E29" s="42">
        <v>44357</v>
      </c>
      <c r="F29" s="55">
        <v>0.0383</v>
      </c>
      <c r="G29" s="61" t="s">
        <v>36</v>
      </c>
      <c r="H29" s="60" t="s">
        <v>29</v>
      </c>
      <c r="I29" s="40"/>
      <c r="J29" s="101"/>
      <c r="K29" s="103"/>
      <c r="L29" s="101"/>
      <c r="M29" s="101"/>
      <c r="N29" s="36"/>
    </row>
    <row r="30" ht="35" customHeight="1" spans="1:14">
      <c r="A30" s="10" t="s">
        <v>38</v>
      </c>
      <c r="B30" s="39">
        <v>173871</v>
      </c>
      <c r="C30" s="47" t="s">
        <v>27</v>
      </c>
      <c r="D30" s="54">
        <v>2.6</v>
      </c>
      <c r="E30" s="42">
        <v>44497</v>
      </c>
      <c r="F30" s="55">
        <v>0.0362</v>
      </c>
      <c r="G30" s="61" t="s">
        <v>36</v>
      </c>
      <c r="H30" s="60"/>
      <c r="I30" s="40"/>
      <c r="J30" s="101"/>
      <c r="K30" s="103"/>
      <c r="L30" s="101"/>
      <c r="M30" s="101"/>
      <c r="N30" s="36"/>
    </row>
    <row r="31" ht="35" customHeight="1" spans="1:14">
      <c r="A31" s="10" t="s">
        <v>47</v>
      </c>
      <c r="B31" s="39">
        <v>198777</v>
      </c>
      <c r="C31" s="40" t="s">
        <v>27</v>
      </c>
      <c r="D31" s="62">
        <v>0.25</v>
      </c>
      <c r="E31" s="42">
        <v>45169</v>
      </c>
      <c r="F31" s="43">
        <v>0.03</v>
      </c>
      <c r="G31" s="53" t="s">
        <v>36</v>
      </c>
      <c r="H31" s="45" t="s">
        <v>29</v>
      </c>
      <c r="I31" s="62">
        <v>13.8</v>
      </c>
      <c r="J31" s="101">
        <v>9</v>
      </c>
      <c r="K31" s="103">
        <v>4.69</v>
      </c>
      <c r="L31" s="101">
        <f>0.25+0.6+1.7</f>
        <v>2.55</v>
      </c>
      <c r="M31" s="101">
        <v>0</v>
      </c>
      <c r="N31" s="36"/>
    </row>
    <row r="32" ht="35" customHeight="1" spans="1:14">
      <c r="A32" s="10" t="s">
        <v>49</v>
      </c>
      <c r="B32" s="39">
        <v>173716</v>
      </c>
      <c r="C32" s="47" t="s">
        <v>27</v>
      </c>
      <c r="D32" s="54">
        <v>0.6</v>
      </c>
      <c r="E32" s="42">
        <v>44357</v>
      </c>
      <c r="F32" s="55">
        <v>0.0383</v>
      </c>
      <c r="G32" s="61" t="s">
        <v>36</v>
      </c>
      <c r="H32" s="45" t="s">
        <v>29</v>
      </c>
      <c r="I32" s="62"/>
      <c r="J32" s="101"/>
      <c r="K32" s="103"/>
      <c r="L32" s="101"/>
      <c r="M32" s="101"/>
      <c r="N32" s="36"/>
    </row>
    <row r="33" ht="35" customHeight="1" spans="1:14">
      <c r="A33" s="10" t="s">
        <v>38</v>
      </c>
      <c r="B33" s="39">
        <v>173871</v>
      </c>
      <c r="C33" s="47" t="s">
        <v>27</v>
      </c>
      <c r="D33" s="54">
        <v>1.7</v>
      </c>
      <c r="E33" s="42">
        <v>44497</v>
      </c>
      <c r="F33" s="55">
        <v>0.0362</v>
      </c>
      <c r="G33" s="56" t="s">
        <v>36</v>
      </c>
      <c r="H33" s="45"/>
      <c r="I33" s="62"/>
      <c r="J33" s="101"/>
      <c r="K33" s="103"/>
      <c r="L33" s="101"/>
      <c r="M33" s="101"/>
      <c r="N33" s="36"/>
    </row>
    <row r="34" ht="35" customHeight="1" spans="1:14">
      <c r="A34" s="10" t="s">
        <v>47</v>
      </c>
      <c r="B34" s="39">
        <v>198777</v>
      </c>
      <c r="C34" s="40" t="s">
        <v>27</v>
      </c>
      <c r="D34" s="41">
        <v>0.11</v>
      </c>
      <c r="E34" s="42">
        <v>45169</v>
      </c>
      <c r="F34" s="43">
        <v>0.03</v>
      </c>
      <c r="G34" s="53" t="s">
        <v>36</v>
      </c>
      <c r="H34" s="45" t="s">
        <v>29</v>
      </c>
      <c r="I34" s="62">
        <v>34.1</v>
      </c>
      <c r="J34" s="101">
        <v>17</v>
      </c>
      <c r="K34" s="103">
        <v>3.87</v>
      </c>
      <c r="L34" s="101">
        <f>D34+D35+D36+D37</f>
        <v>2.38</v>
      </c>
      <c r="M34" s="101">
        <v>0</v>
      </c>
      <c r="N34" s="36"/>
    </row>
    <row r="35" ht="35" customHeight="1" spans="1:14">
      <c r="A35" s="10" t="s">
        <v>47</v>
      </c>
      <c r="B35" s="39">
        <v>198777</v>
      </c>
      <c r="C35" s="40" t="s">
        <v>27</v>
      </c>
      <c r="D35" s="41">
        <v>0.07</v>
      </c>
      <c r="E35" s="42">
        <v>45169</v>
      </c>
      <c r="F35" s="43">
        <v>0.03</v>
      </c>
      <c r="G35" s="53" t="s">
        <v>36</v>
      </c>
      <c r="H35" s="45" t="s">
        <v>29</v>
      </c>
      <c r="I35" s="40"/>
      <c r="J35" s="101"/>
      <c r="K35" s="103"/>
      <c r="L35" s="101"/>
      <c r="M35" s="101"/>
      <c r="N35" s="36"/>
    </row>
    <row r="36" ht="35" customHeight="1" spans="1:14">
      <c r="A36" s="40" t="s">
        <v>32</v>
      </c>
      <c r="B36" s="39">
        <v>173717</v>
      </c>
      <c r="C36" s="47" t="s">
        <v>27</v>
      </c>
      <c r="D36" s="54">
        <v>0.5</v>
      </c>
      <c r="E36" s="42">
        <v>44357</v>
      </c>
      <c r="F36" s="63">
        <v>0.0386</v>
      </c>
      <c r="G36" s="64" t="s">
        <v>31</v>
      </c>
      <c r="H36" s="58" t="s">
        <v>29</v>
      </c>
      <c r="I36" s="40"/>
      <c r="J36" s="101"/>
      <c r="K36" s="103"/>
      <c r="L36" s="101"/>
      <c r="M36" s="101"/>
      <c r="N36" s="36"/>
    </row>
    <row r="37" ht="35" customHeight="1" spans="1:14">
      <c r="A37" s="40" t="s">
        <v>50</v>
      </c>
      <c r="B37" s="39">
        <v>104934</v>
      </c>
      <c r="C37" s="47" t="s">
        <v>27</v>
      </c>
      <c r="D37" s="54">
        <v>1.7</v>
      </c>
      <c r="E37" s="42">
        <v>44092</v>
      </c>
      <c r="F37" s="63">
        <v>0.0407</v>
      </c>
      <c r="G37" s="64" t="s">
        <v>31</v>
      </c>
      <c r="H37" s="59"/>
      <c r="I37" s="40"/>
      <c r="J37" s="101"/>
      <c r="K37" s="103"/>
      <c r="L37" s="101"/>
      <c r="M37" s="101"/>
      <c r="N37" s="36"/>
    </row>
    <row r="38" ht="35" customHeight="1" spans="1:14">
      <c r="A38" s="10" t="s">
        <v>47</v>
      </c>
      <c r="B38" s="39">
        <v>198777</v>
      </c>
      <c r="C38" s="40" t="s">
        <v>27</v>
      </c>
      <c r="D38" s="41">
        <v>0.53</v>
      </c>
      <c r="E38" s="42">
        <v>45169</v>
      </c>
      <c r="F38" s="43">
        <v>0.03</v>
      </c>
      <c r="G38" s="53" t="s">
        <v>36</v>
      </c>
      <c r="H38" s="45" t="s">
        <v>29</v>
      </c>
      <c r="I38" s="40">
        <v>21.15</v>
      </c>
      <c r="J38" s="101">
        <v>11</v>
      </c>
      <c r="K38" s="103">
        <v>4</v>
      </c>
      <c r="L38" s="101">
        <v>2.03</v>
      </c>
      <c r="M38" s="101">
        <v>0</v>
      </c>
      <c r="N38" s="36"/>
    </row>
    <row r="39" ht="35" customHeight="1" spans="1:14">
      <c r="A39" s="10" t="s">
        <v>51</v>
      </c>
      <c r="B39" s="39">
        <v>2271180</v>
      </c>
      <c r="C39" s="47" t="s">
        <v>27</v>
      </c>
      <c r="D39" s="57">
        <v>1.5</v>
      </c>
      <c r="E39" s="42">
        <v>44728</v>
      </c>
      <c r="F39" s="43">
        <v>0.0328</v>
      </c>
      <c r="G39" s="39" t="s">
        <v>36</v>
      </c>
      <c r="H39" s="45" t="s">
        <v>29</v>
      </c>
      <c r="I39" s="40"/>
      <c r="J39" s="101"/>
      <c r="K39" s="103"/>
      <c r="L39" s="101"/>
      <c r="M39" s="101"/>
      <c r="N39" s="36"/>
    </row>
    <row r="40" ht="35" customHeight="1" spans="1:14">
      <c r="A40" s="40" t="s">
        <v>32</v>
      </c>
      <c r="B40" s="39">
        <v>173717</v>
      </c>
      <c r="C40" s="47" t="s">
        <v>27</v>
      </c>
      <c r="D40" s="54">
        <v>2.4584</v>
      </c>
      <c r="E40" s="42">
        <v>44357</v>
      </c>
      <c r="F40" s="63">
        <v>0.0386</v>
      </c>
      <c r="G40" s="64" t="s">
        <v>31</v>
      </c>
      <c r="H40" s="58" t="s">
        <v>29</v>
      </c>
      <c r="I40" s="57">
        <v>28.72</v>
      </c>
      <c r="J40" s="106">
        <v>10</v>
      </c>
      <c r="K40" s="103">
        <v>5.12</v>
      </c>
      <c r="L40" s="107">
        <v>2.4584</v>
      </c>
      <c r="M40" s="107">
        <f>28.2400000000001/10000</f>
        <v>0.00282400000000001</v>
      </c>
      <c r="N40" s="108"/>
    </row>
    <row r="41" ht="35" customHeight="1" spans="1:14">
      <c r="A41" s="10" t="s">
        <v>38</v>
      </c>
      <c r="B41" s="39">
        <v>173871</v>
      </c>
      <c r="C41" s="47" t="s">
        <v>27</v>
      </c>
      <c r="D41" s="54">
        <v>0.401</v>
      </c>
      <c r="E41" s="42">
        <v>44497</v>
      </c>
      <c r="F41" s="55">
        <v>0.0362</v>
      </c>
      <c r="G41" s="61" t="s">
        <v>36</v>
      </c>
      <c r="H41" s="45" t="s">
        <v>29</v>
      </c>
      <c r="I41" s="66">
        <v>52</v>
      </c>
      <c r="J41" s="109">
        <v>20</v>
      </c>
      <c r="K41" s="110">
        <v>5.64</v>
      </c>
      <c r="L41" s="107">
        <f>D41+D42+D43</f>
        <v>5.637</v>
      </c>
      <c r="M41" s="107">
        <v>0.00282400000000001</v>
      </c>
      <c r="N41" s="111"/>
    </row>
    <row r="42" ht="35" customHeight="1" spans="1:14">
      <c r="A42" s="65" t="s">
        <v>52</v>
      </c>
      <c r="B42" s="39" t="s">
        <v>53</v>
      </c>
      <c r="C42" s="65" t="s">
        <v>27</v>
      </c>
      <c r="D42" s="66">
        <v>1.5</v>
      </c>
      <c r="E42" s="42">
        <v>43888</v>
      </c>
      <c r="F42" s="67">
        <v>0.0344</v>
      </c>
      <c r="G42" s="65" t="s">
        <v>36</v>
      </c>
      <c r="H42" s="68" t="s">
        <v>29</v>
      </c>
      <c r="I42" s="66"/>
      <c r="J42" s="109"/>
      <c r="K42" s="110"/>
      <c r="L42" s="107"/>
      <c r="M42" s="107"/>
      <c r="N42" s="111"/>
    </row>
    <row r="43" ht="35" customHeight="1" spans="1:14">
      <c r="A43" s="65" t="s">
        <v>54</v>
      </c>
      <c r="B43" s="39" t="s">
        <v>55</v>
      </c>
      <c r="C43" s="65" t="s">
        <v>27</v>
      </c>
      <c r="D43" s="66">
        <v>3.736</v>
      </c>
      <c r="E43" s="42">
        <v>44069</v>
      </c>
      <c r="F43" s="67">
        <v>0.0384</v>
      </c>
      <c r="G43" s="65" t="s">
        <v>36</v>
      </c>
      <c r="H43" s="68" t="s">
        <v>29</v>
      </c>
      <c r="I43" s="66"/>
      <c r="J43" s="109"/>
      <c r="K43" s="110"/>
      <c r="L43" s="107"/>
      <c r="M43" s="107"/>
      <c r="N43" s="111"/>
    </row>
    <row r="44" ht="35" customHeight="1" spans="1:14">
      <c r="A44" s="65" t="s">
        <v>56</v>
      </c>
      <c r="B44" s="39" t="s">
        <v>57</v>
      </c>
      <c r="C44" s="11" t="s">
        <v>58</v>
      </c>
      <c r="D44" s="66">
        <v>1.2</v>
      </c>
      <c r="E44" s="42">
        <v>44069</v>
      </c>
      <c r="F44" s="67">
        <v>0.0325</v>
      </c>
      <c r="G44" s="65" t="s">
        <v>20</v>
      </c>
      <c r="H44" s="69" t="s">
        <v>59</v>
      </c>
      <c r="I44" s="112">
        <v>20.89</v>
      </c>
      <c r="J44" s="113">
        <v>17.5</v>
      </c>
      <c r="K44" s="114">
        <v>4</v>
      </c>
      <c r="L44" s="101">
        <f>D44+D45</f>
        <v>3.2</v>
      </c>
      <c r="M44" s="101">
        <f>105981.882/10000</f>
        <v>10.5981882</v>
      </c>
      <c r="N44" s="115"/>
    </row>
    <row r="45" ht="35" customHeight="1" spans="1:14">
      <c r="A45" s="70" t="s">
        <v>60</v>
      </c>
      <c r="B45" s="39" t="s">
        <v>61</v>
      </c>
      <c r="C45" s="71" t="s">
        <v>58</v>
      </c>
      <c r="D45" s="72">
        <v>2</v>
      </c>
      <c r="E45" s="42">
        <v>43591</v>
      </c>
      <c r="F45" s="73">
        <v>0.039</v>
      </c>
      <c r="G45" s="70" t="s">
        <v>20</v>
      </c>
      <c r="H45" s="69" t="s">
        <v>59</v>
      </c>
      <c r="I45" s="112"/>
      <c r="J45" s="113"/>
      <c r="K45" s="116"/>
      <c r="L45" s="101"/>
      <c r="M45" s="101"/>
      <c r="N45" s="115"/>
    </row>
    <row r="46" ht="35" customHeight="1" spans="1:14">
      <c r="A46" s="65" t="s">
        <v>56</v>
      </c>
      <c r="B46" s="39" t="s">
        <v>57</v>
      </c>
      <c r="C46" s="11" t="s">
        <v>58</v>
      </c>
      <c r="D46" s="66">
        <v>0.5</v>
      </c>
      <c r="E46" s="42">
        <v>44069</v>
      </c>
      <c r="F46" s="67">
        <v>0.0325</v>
      </c>
      <c r="G46" s="65" t="s">
        <v>20</v>
      </c>
      <c r="H46" s="69" t="s">
        <v>59</v>
      </c>
      <c r="I46" s="112">
        <v>22.71</v>
      </c>
      <c r="J46" s="113">
        <v>18</v>
      </c>
      <c r="K46" s="114">
        <v>4.42</v>
      </c>
      <c r="L46" s="101">
        <v>3.5</v>
      </c>
      <c r="M46" s="101">
        <f>1378.737/10000</f>
        <v>0.1378737</v>
      </c>
      <c r="N46" s="115"/>
    </row>
    <row r="47" ht="35" customHeight="1" spans="1:14">
      <c r="A47" s="70" t="s">
        <v>62</v>
      </c>
      <c r="B47" s="39" t="s">
        <v>63</v>
      </c>
      <c r="C47" s="71" t="s">
        <v>58</v>
      </c>
      <c r="D47" s="72">
        <v>3</v>
      </c>
      <c r="E47" s="42">
        <v>43672</v>
      </c>
      <c r="F47" s="73">
        <v>0.0341</v>
      </c>
      <c r="G47" s="70" t="s">
        <v>20</v>
      </c>
      <c r="H47" s="69" t="s">
        <v>59</v>
      </c>
      <c r="I47" s="112"/>
      <c r="J47" s="113"/>
      <c r="K47" s="116"/>
      <c r="L47" s="101"/>
      <c r="M47" s="101"/>
      <c r="N47" s="115"/>
    </row>
    <row r="48" ht="35" customHeight="1" spans="1:14">
      <c r="A48" s="65" t="s">
        <v>56</v>
      </c>
      <c r="B48" s="39" t="s">
        <v>57</v>
      </c>
      <c r="C48" s="11" t="s">
        <v>58</v>
      </c>
      <c r="D48" s="66">
        <v>1</v>
      </c>
      <c r="E48" s="42">
        <v>44069</v>
      </c>
      <c r="F48" s="67">
        <v>0.0325</v>
      </c>
      <c r="G48" s="74" t="s">
        <v>20</v>
      </c>
      <c r="H48" s="69" t="s">
        <v>59</v>
      </c>
      <c r="I48" s="112">
        <v>24.39</v>
      </c>
      <c r="J48" s="113">
        <v>19.5</v>
      </c>
      <c r="K48" s="114">
        <v>2.5</v>
      </c>
      <c r="L48" s="101">
        <v>2</v>
      </c>
      <c r="M48" s="101">
        <f>194676.018/10000</f>
        <v>19.4676018</v>
      </c>
      <c r="N48" s="115"/>
    </row>
    <row r="49" ht="35" customHeight="1" spans="1:14">
      <c r="A49" s="70" t="s">
        <v>62</v>
      </c>
      <c r="B49" s="39" t="s">
        <v>63</v>
      </c>
      <c r="C49" s="71" t="s">
        <v>58</v>
      </c>
      <c r="D49" s="66">
        <v>1</v>
      </c>
      <c r="E49" s="42">
        <v>43672</v>
      </c>
      <c r="F49" s="73">
        <v>0.0341</v>
      </c>
      <c r="G49" s="70" t="s">
        <v>20</v>
      </c>
      <c r="H49" s="69" t="s">
        <v>59</v>
      </c>
      <c r="I49" s="112"/>
      <c r="J49" s="113"/>
      <c r="K49" s="116"/>
      <c r="L49" s="101"/>
      <c r="M49" s="101"/>
      <c r="N49" s="115"/>
    </row>
    <row r="50" ht="35" customHeight="1" spans="1:14">
      <c r="A50" s="75" t="s">
        <v>64</v>
      </c>
      <c r="B50" s="39" t="s">
        <v>65</v>
      </c>
      <c r="C50" s="75" t="s">
        <v>27</v>
      </c>
      <c r="D50" s="76">
        <v>1</v>
      </c>
      <c r="E50" s="42">
        <v>43969</v>
      </c>
      <c r="F50" s="77">
        <v>0.0293</v>
      </c>
      <c r="G50" s="78" t="s">
        <v>20</v>
      </c>
      <c r="H50" s="79" t="s">
        <v>29</v>
      </c>
      <c r="I50" s="112">
        <v>4.31</v>
      </c>
      <c r="J50" s="113">
        <v>3</v>
      </c>
      <c r="K50" s="114">
        <v>2</v>
      </c>
      <c r="L50" s="101">
        <v>1.8</v>
      </c>
      <c r="M50" s="101">
        <f>6983.63/1000</f>
        <v>6.98363</v>
      </c>
      <c r="N50" s="110"/>
    </row>
    <row r="51" ht="35" customHeight="1" spans="1:14">
      <c r="A51" s="80" t="s">
        <v>66</v>
      </c>
      <c r="B51" s="39" t="s">
        <v>67</v>
      </c>
      <c r="C51" s="65" t="s">
        <v>27</v>
      </c>
      <c r="D51" s="66">
        <v>0.8</v>
      </c>
      <c r="E51" s="42">
        <v>44091</v>
      </c>
      <c r="F51" s="67">
        <v>0.0337</v>
      </c>
      <c r="G51" s="65" t="s">
        <v>20</v>
      </c>
      <c r="H51" s="81" t="s">
        <v>29</v>
      </c>
      <c r="I51" s="112"/>
      <c r="J51" s="113"/>
      <c r="K51" s="116"/>
      <c r="L51" s="101"/>
      <c r="M51" s="101"/>
      <c r="N51" s="110"/>
    </row>
    <row r="52" ht="35" customHeight="1" spans="1:14">
      <c r="A52" s="82" t="s">
        <v>66</v>
      </c>
      <c r="B52" s="39" t="s">
        <v>67</v>
      </c>
      <c r="C52" s="78" t="s">
        <v>27</v>
      </c>
      <c r="D52" s="83">
        <v>1</v>
      </c>
      <c r="E52" s="42">
        <v>44091</v>
      </c>
      <c r="F52" s="84">
        <v>0.0337</v>
      </c>
      <c r="G52" s="85" t="s">
        <v>20</v>
      </c>
      <c r="H52" s="81" t="s">
        <v>29</v>
      </c>
      <c r="I52" s="117">
        <v>10.5</v>
      </c>
      <c r="J52" s="113">
        <v>2</v>
      </c>
      <c r="K52" s="114">
        <v>4.13</v>
      </c>
      <c r="L52" s="118">
        <v>2</v>
      </c>
      <c r="M52" s="118">
        <v>0.00282400000000001</v>
      </c>
      <c r="N52" s="110"/>
    </row>
    <row r="53" ht="35" customHeight="1" spans="1:14">
      <c r="A53" s="40" t="s">
        <v>68</v>
      </c>
      <c r="B53" s="39" t="s">
        <v>69</v>
      </c>
      <c r="C53" s="65" t="s">
        <v>27</v>
      </c>
      <c r="D53" s="66">
        <v>1</v>
      </c>
      <c r="E53" s="42">
        <v>43888</v>
      </c>
      <c r="F53" s="86">
        <v>0.0308</v>
      </c>
      <c r="G53" s="65" t="s">
        <v>20</v>
      </c>
      <c r="H53" s="81" t="s">
        <v>29</v>
      </c>
      <c r="I53" s="112"/>
      <c r="J53" s="113"/>
      <c r="K53" s="116"/>
      <c r="L53" s="118"/>
      <c r="M53" s="118"/>
      <c r="N53" s="110"/>
    </row>
    <row r="57" spans="13:13">
      <c r="M57" s="119"/>
    </row>
    <row r="58" spans="13:13">
      <c r="M58" s="119"/>
    </row>
    <row r="59" spans="13:13">
      <c r="M59" s="119"/>
    </row>
    <row r="60" spans="13:13">
      <c r="M60" s="119"/>
    </row>
    <row r="61" spans="13:13">
      <c r="M61" s="119"/>
    </row>
    <row r="62" spans="13:13">
      <c r="M62" s="119"/>
    </row>
    <row r="63" spans="13:13">
      <c r="M63" s="120"/>
    </row>
    <row r="64" spans="13:13">
      <c r="M64" s="119"/>
    </row>
    <row r="65" spans="13:13">
      <c r="M65" s="119"/>
    </row>
    <row r="66" spans="13:13">
      <c r="M66" s="119"/>
    </row>
    <row r="1048504" spans="1:14">
      <c r="A1048504" s="121"/>
      <c r="B1048504" s="121"/>
      <c r="C1048504" s="121"/>
      <c r="D1048504" s="121"/>
      <c r="E1048504" s="121"/>
      <c r="F1048504" s="121"/>
      <c r="G1048504" s="121"/>
      <c r="H1048504" s="121"/>
      <c r="I1048504" s="121"/>
      <c r="J1048504" s="122"/>
      <c r="K1048504" s="122"/>
      <c r="L1048504" s="122"/>
      <c r="M1048504" s="122"/>
      <c r="N1048504" s="121"/>
    </row>
    <row r="1048505" spans="1:14">
      <c r="A1048505" s="121"/>
      <c r="B1048505" s="121"/>
      <c r="C1048505" s="121"/>
      <c r="D1048505" s="121"/>
      <c r="E1048505" s="121"/>
      <c r="F1048505" s="121"/>
      <c r="G1048505" s="121"/>
      <c r="H1048505" s="121"/>
      <c r="I1048505" s="121"/>
      <c r="J1048505" s="122"/>
      <c r="K1048505" s="122"/>
      <c r="L1048505" s="122"/>
      <c r="M1048505" s="122"/>
      <c r="N1048505" s="121"/>
    </row>
    <row r="1048506" spans="1:14">
      <c r="A1048506" s="121"/>
      <c r="B1048506" s="121"/>
      <c r="C1048506" s="121"/>
      <c r="D1048506" s="121"/>
      <c r="E1048506" s="121"/>
      <c r="F1048506" s="121"/>
      <c r="G1048506" s="121"/>
      <c r="H1048506" s="121"/>
      <c r="I1048506" s="121"/>
      <c r="J1048506" s="122"/>
      <c r="K1048506" s="122"/>
      <c r="L1048506" s="122"/>
      <c r="M1048506" s="122"/>
      <c r="N1048506" s="121"/>
    </row>
    <row r="1048507" spans="1:14">
      <c r="A1048507" s="121"/>
      <c r="B1048507" s="121"/>
      <c r="C1048507" s="121"/>
      <c r="D1048507" s="121"/>
      <c r="E1048507" s="121"/>
      <c r="F1048507" s="121"/>
      <c r="G1048507" s="121"/>
      <c r="H1048507" s="121"/>
      <c r="I1048507" s="121"/>
      <c r="J1048507" s="122"/>
      <c r="K1048507" s="122"/>
      <c r="L1048507" s="122"/>
      <c r="M1048507" s="122"/>
      <c r="N1048507" s="121"/>
    </row>
    <row r="1048508" spans="1:14">
      <c r="A1048508" s="121"/>
      <c r="B1048508" s="121"/>
      <c r="C1048508" s="121"/>
      <c r="D1048508" s="121"/>
      <c r="E1048508" s="121"/>
      <c r="F1048508" s="121"/>
      <c r="G1048508" s="121"/>
      <c r="H1048508" s="121"/>
      <c r="I1048508" s="121"/>
      <c r="J1048508" s="122"/>
      <c r="K1048508" s="122"/>
      <c r="L1048508" s="122"/>
      <c r="M1048508" s="122"/>
      <c r="N1048508" s="121"/>
    </row>
    <row r="1048509" spans="1:14">
      <c r="A1048509" s="121"/>
      <c r="B1048509" s="121"/>
      <c r="C1048509" s="121"/>
      <c r="D1048509" s="121"/>
      <c r="E1048509" s="121"/>
      <c r="F1048509" s="121"/>
      <c r="G1048509" s="121"/>
      <c r="H1048509" s="121"/>
      <c r="I1048509" s="121"/>
      <c r="J1048509" s="122"/>
      <c r="K1048509" s="122"/>
      <c r="L1048509" s="122"/>
      <c r="M1048509" s="122"/>
      <c r="N1048509" s="121"/>
    </row>
    <row r="1048510" spans="1:14">
      <c r="A1048510" s="121"/>
      <c r="B1048510" s="121"/>
      <c r="C1048510" s="121"/>
      <c r="D1048510" s="121"/>
      <c r="E1048510" s="121"/>
      <c r="F1048510" s="121"/>
      <c r="G1048510" s="121"/>
      <c r="H1048510" s="121"/>
      <c r="I1048510" s="121"/>
      <c r="J1048510" s="122"/>
      <c r="K1048510" s="122"/>
      <c r="L1048510" s="122"/>
      <c r="M1048510" s="122"/>
      <c r="N1048510" s="121"/>
    </row>
    <row r="1048511" spans="1:14">
      <c r="A1048511" s="121"/>
      <c r="B1048511" s="121"/>
      <c r="C1048511" s="121"/>
      <c r="D1048511" s="121"/>
      <c r="E1048511" s="121"/>
      <c r="F1048511" s="121"/>
      <c r="G1048511" s="121"/>
      <c r="H1048511" s="121"/>
      <c r="I1048511" s="121"/>
      <c r="J1048511" s="122"/>
      <c r="K1048511" s="122"/>
      <c r="L1048511" s="122"/>
      <c r="M1048511" s="122"/>
      <c r="N1048511" s="121"/>
    </row>
    <row r="1048512" spans="1:14">
      <c r="A1048512" s="121"/>
      <c r="B1048512" s="121"/>
      <c r="C1048512" s="121"/>
      <c r="D1048512" s="121"/>
      <c r="E1048512" s="121"/>
      <c r="F1048512" s="121"/>
      <c r="G1048512" s="121"/>
      <c r="H1048512" s="121"/>
      <c r="I1048512" s="121"/>
      <c r="J1048512" s="122"/>
      <c r="K1048512" s="122"/>
      <c r="L1048512" s="122"/>
      <c r="M1048512" s="122"/>
      <c r="N1048512" s="121"/>
    </row>
    <row r="1048513" spans="1:14">
      <c r="A1048513" s="121"/>
      <c r="B1048513" s="121"/>
      <c r="C1048513" s="121"/>
      <c r="D1048513" s="121"/>
      <c r="E1048513" s="121"/>
      <c r="F1048513" s="121"/>
      <c r="G1048513" s="121"/>
      <c r="H1048513" s="121"/>
      <c r="I1048513" s="121"/>
      <c r="J1048513" s="122"/>
      <c r="K1048513" s="122"/>
      <c r="L1048513" s="122"/>
      <c r="M1048513" s="122"/>
      <c r="N1048513" s="121"/>
    </row>
    <row r="1048514" spans="1:14">
      <c r="A1048514" s="121"/>
      <c r="B1048514" s="121"/>
      <c r="C1048514" s="121"/>
      <c r="D1048514" s="121"/>
      <c r="E1048514" s="121"/>
      <c r="F1048514" s="121"/>
      <c r="G1048514" s="121"/>
      <c r="H1048514" s="121"/>
      <c r="I1048514" s="121"/>
      <c r="J1048514" s="122"/>
      <c r="K1048514" s="122"/>
      <c r="L1048514" s="122"/>
      <c r="M1048514" s="122"/>
      <c r="N1048514" s="121"/>
    </row>
    <row r="1048515" spans="1:14">
      <c r="A1048515" s="121"/>
      <c r="B1048515" s="121"/>
      <c r="C1048515" s="121"/>
      <c r="D1048515" s="121"/>
      <c r="E1048515" s="121"/>
      <c r="F1048515" s="121"/>
      <c r="G1048515" s="121"/>
      <c r="H1048515" s="121"/>
      <c r="I1048515" s="121"/>
      <c r="J1048515" s="122"/>
      <c r="K1048515" s="122"/>
      <c r="L1048515" s="122"/>
      <c r="M1048515" s="122"/>
      <c r="N1048515" s="121"/>
    </row>
    <row r="1048516" spans="1:14">
      <c r="A1048516" s="121"/>
      <c r="B1048516" s="121"/>
      <c r="C1048516" s="121"/>
      <c r="D1048516" s="121"/>
      <c r="E1048516" s="121"/>
      <c r="F1048516" s="121"/>
      <c r="G1048516" s="121"/>
      <c r="H1048516" s="121"/>
      <c r="I1048516" s="121"/>
      <c r="J1048516" s="122"/>
      <c r="K1048516" s="122"/>
      <c r="L1048516" s="122"/>
      <c r="M1048516" s="122"/>
      <c r="N1048516" s="121"/>
    </row>
    <row r="1048517" spans="1:14">
      <c r="A1048517" s="121"/>
      <c r="B1048517" s="121"/>
      <c r="C1048517" s="121"/>
      <c r="D1048517" s="121"/>
      <c r="E1048517" s="121"/>
      <c r="F1048517" s="121"/>
      <c r="G1048517" s="121"/>
      <c r="H1048517" s="121"/>
      <c r="I1048517" s="121"/>
      <c r="J1048517" s="122"/>
      <c r="K1048517" s="122"/>
      <c r="L1048517" s="122"/>
      <c r="M1048517" s="122"/>
      <c r="N1048517" s="121"/>
    </row>
    <row r="1048518" spans="1:14">
      <c r="A1048518" s="121"/>
      <c r="B1048518" s="121"/>
      <c r="C1048518" s="121"/>
      <c r="D1048518" s="121"/>
      <c r="E1048518" s="121"/>
      <c r="F1048518" s="121"/>
      <c r="G1048518" s="121"/>
      <c r="H1048518" s="121"/>
      <c r="I1048518" s="121"/>
      <c r="J1048518" s="122"/>
      <c r="K1048518" s="122"/>
      <c r="L1048518" s="122"/>
      <c r="M1048518" s="122"/>
      <c r="N1048518" s="121"/>
    </row>
    <row r="1048519" spans="1:14">
      <c r="A1048519" s="121"/>
      <c r="B1048519" s="121"/>
      <c r="C1048519" s="121"/>
      <c r="D1048519" s="121"/>
      <c r="E1048519" s="121"/>
      <c r="F1048519" s="121"/>
      <c r="G1048519" s="121"/>
      <c r="H1048519" s="121"/>
      <c r="I1048519" s="121"/>
      <c r="J1048519" s="122"/>
      <c r="K1048519" s="122"/>
      <c r="L1048519" s="122"/>
      <c r="M1048519" s="122"/>
      <c r="N1048519" s="121"/>
    </row>
    <row r="1048520" spans="1:14">
      <c r="A1048520" s="121"/>
      <c r="B1048520" s="121"/>
      <c r="C1048520" s="121"/>
      <c r="D1048520" s="121"/>
      <c r="E1048520" s="121"/>
      <c r="F1048520" s="121"/>
      <c r="G1048520" s="121"/>
      <c r="H1048520" s="121"/>
      <c r="I1048520" s="121"/>
      <c r="J1048520" s="122"/>
      <c r="K1048520" s="122"/>
      <c r="L1048520" s="122"/>
      <c r="M1048520" s="122"/>
      <c r="N1048520" s="121"/>
    </row>
    <row r="1048521" spans="1:14">
      <c r="A1048521" s="121"/>
      <c r="B1048521" s="121"/>
      <c r="C1048521" s="121"/>
      <c r="D1048521" s="121"/>
      <c r="E1048521" s="121"/>
      <c r="F1048521" s="121"/>
      <c r="G1048521" s="121"/>
      <c r="H1048521" s="121"/>
      <c r="I1048521" s="121"/>
      <c r="J1048521" s="122"/>
      <c r="K1048521" s="122"/>
      <c r="L1048521" s="122"/>
      <c r="M1048521" s="122"/>
      <c r="N1048521" s="121"/>
    </row>
    <row r="1048522" spans="1:14">
      <c r="A1048522" s="121"/>
      <c r="B1048522" s="121"/>
      <c r="C1048522" s="121"/>
      <c r="D1048522" s="121"/>
      <c r="E1048522" s="121"/>
      <c r="F1048522" s="121"/>
      <c r="G1048522" s="121"/>
      <c r="H1048522" s="121"/>
      <c r="I1048522" s="121"/>
      <c r="J1048522" s="122"/>
      <c r="K1048522" s="122"/>
      <c r="L1048522" s="122"/>
      <c r="M1048522" s="122"/>
      <c r="N1048522" s="121"/>
    </row>
    <row r="1048523" spans="1:14">
      <c r="A1048523" s="121"/>
      <c r="B1048523" s="121"/>
      <c r="C1048523" s="121"/>
      <c r="D1048523" s="121"/>
      <c r="E1048523" s="121"/>
      <c r="F1048523" s="121"/>
      <c r="G1048523" s="121"/>
      <c r="H1048523" s="121"/>
      <c r="I1048523" s="121"/>
      <c r="J1048523" s="122"/>
      <c r="K1048523" s="122"/>
      <c r="L1048523" s="122"/>
      <c r="M1048523" s="122"/>
      <c r="N1048523" s="121"/>
    </row>
    <row r="1048524" spans="1:14">
      <c r="A1048524" s="121"/>
      <c r="B1048524" s="121"/>
      <c r="C1048524" s="121"/>
      <c r="D1048524" s="121"/>
      <c r="E1048524" s="121"/>
      <c r="F1048524" s="121"/>
      <c r="G1048524" s="121"/>
      <c r="H1048524" s="121"/>
      <c r="I1048524" s="121"/>
      <c r="J1048524" s="122"/>
      <c r="K1048524" s="122"/>
      <c r="L1048524" s="122"/>
      <c r="M1048524" s="122"/>
      <c r="N1048524" s="121"/>
    </row>
    <row r="1048525" spans="1:14">
      <c r="A1048525" s="121"/>
      <c r="B1048525" s="121"/>
      <c r="C1048525" s="121"/>
      <c r="D1048525" s="121"/>
      <c r="E1048525" s="121"/>
      <c r="F1048525" s="121"/>
      <c r="G1048525" s="121"/>
      <c r="H1048525" s="121"/>
      <c r="I1048525" s="121"/>
      <c r="J1048525" s="122"/>
      <c r="K1048525" s="122"/>
      <c r="L1048525" s="122"/>
      <c r="M1048525" s="122"/>
      <c r="N1048525" s="121"/>
    </row>
    <row r="1048526" spans="1:14">
      <c r="A1048526" s="121"/>
      <c r="B1048526" s="121"/>
      <c r="C1048526" s="121"/>
      <c r="D1048526" s="121"/>
      <c r="E1048526" s="121"/>
      <c r="F1048526" s="121"/>
      <c r="G1048526" s="121"/>
      <c r="H1048526" s="121"/>
      <c r="I1048526" s="121"/>
      <c r="J1048526" s="122"/>
      <c r="K1048526" s="122"/>
      <c r="L1048526" s="122"/>
      <c r="M1048526" s="122"/>
      <c r="N1048526" s="121"/>
    </row>
    <row r="1048527" spans="1:14">
      <c r="A1048527" s="121"/>
      <c r="B1048527" s="121"/>
      <c r="C1048527" s="121"/>
      <c r="D1048527" s="121"/>
      <c r="E1048527" s="121"/>
      <c r="F1048527" s="121"/>
      <c r="G1048527" s="121"/>
      <c r="H1048527" s="121"/>
      <c r="I1048527" s="121"/>
      <c r="J1048527" s="122"/>
      <c r="K1048527" s="122"/>
      <c r="L1048527" s="122"/>
      <c r="M1048527" s="122"/>
      <c r="N1048527" s="121"/>
    </row>
    <row r="1048528" spans="1:14">
      <c r="A1048528" s="121"/>
      <c r="B1048528" s="121"/>
      <c r="C1048528" s="121"/>
      <c r="D1048528" s="121"/>
      <c r="E1048528" s="121"/>
      <c r="F1048528" s="121"/>
      <c r="G1048528" s="121"/>
      <c r="H1048528" s="121"/>
      <c r="I1048528" s="121"/>
      <c r="J1048528" s="122"/>
      <c r="K1048528" s="122"/>
      <c r="L1048528" s="122"/>
      <c r="M1048528" s="122"/>
      <c r="N1048528" s="121"/>
    </row>
    <row r="1048529" spans="1:14">
      <c r="A1048529" s="121"/>
      <c r="B1048529" s="121"/>
      <c r="C1048529" s="121"/>
      <c r="D1048529" s="121"/>
      <c r="E1048529" s="121"/>
      <c r="F1048529" s="121"/>
      <c r="G1048529" s="121"/>
      <c r="H1048529" s="121"/>
      <c r="I1048529" s="121"/>
      <c r="J1048529" s="122"/>
      <c r="K1048529" s="122"/>
      <c r="L1048529" s="122"/>
      <c r="M1048529" s="122"/>
      <c r="N1048529" s="121"/>
    </row>
    <row r="1048530" spans="1:14">
      <c r="A1048530" s="121"/>
      <c r="B1048530" s="121"/>
      <c r="C1048530" s="121"/>
      <c r="D1048530" s="121"/>
      <c r="E1048530" s="121"/>
      <c r="F1048530" s="121"/>
      <c r="G1048530" s="121"/>
      <c r="H1048530" s="121"/>
      <c r="I1048530" s="121"/>
      <c r="J1048530" s="122"/>
      <c r="K1048530" s="122"/>
      <c r="L1048530" s="122"/>
      <c r="M1048530" s="122"/>
      <c r="N1048530" s="121"/>
    </row>
    <row r="1048531" spans="1:14">
      <c r="A1048531" s="121"/>
      <c r="B1048531" s="121"/>
      <c r="C1048531" s="121"/>
      <c r="D1048531" s="121"/>
      <c r="E1048531" s="121"/>
      <c r="F1048531" s="121"/>
      <c r="G1048531" s="121"/>
      <c r="H1048531" s="121"/>
      <c r="I1048531" s="121"/>
      <c r="J1048531" s="122"/>
      <c r="K1048531" s="122"/>
      <c r="L1048531" s="122"/>
      <c r="M1048531" s="122"/>
      <c r="N1048531" s="121"/>
    </row>
    <row r="1048532" spans="1:14">
      <c r="A1048532" s="121"/>
      <c r="B1048532" s="121"/>
      <c r="C1048532" s="121"/>
      <c r="D1048532" s="121"/>
      <c r="E1048532" s="121"/>
      <c r="F1048532" s="121"/>
      <c r="G1048532" s="121"/>
      <c r="H1048532" s="121"/>
      <c r="I1048532" s="121"/>
      <c r="J1048532" s="122"/>
      <c r="K1048532" s="122"/>
      <c r="L1048532" s="122"/>
      <c r="M1048532" s="122"/>
      <c r="N1048532" s="121"/>
    </row>
    <row r="1048533" spans="1:14">
      <c r="A1048533" s="121"/>
      <c r="B1048533" s="121"/>
      <c r="C1048533" s="121"/>
      <c r="D1048533" s="121"/>
      <c r="E1048533" s="121"/>
      <c r="F1048533" s="121"/>
      <c r="G1048533" s="121"/>
      <c r="H1048533" s="121"/>
      <c r="I1048533" s="121"/>
      <c r="J1048533" s="122"/>
      <c r="K1048533" s="122"/>
      <c r="L1048533" s="122"/>
      <c r="M1048533" s="122"/>
      <c r="N1048533" s="121"/>
    </row>
    <row r="1048534" spans="1:14">
      <c r="A1048534" s="121"/>
      <c r="B1048534" s="121"/>
      <c r="C1048534" s="121"/>
      <c r="D1048534" s="121"/>
      <c r="E1048534" s="121"/>
      <c r="F1048534" s="121"/>
      <c r="G1048534" s="121"/>
      <c r="H1048534" s="121"/>
      <c r="I1048534" s="121"/>
      <c r="J1048534" s="122"/>
      <c r="K1048534" s="122"/>
      <c r="L1048534" s="122"/>
      <c r="M1048534" s="122"/>
      <c r="N1048534" s="121"/>
    </row>
    <row r="1048535" spans="1:14">
      <c r="A1048535" s="121"/>
      <c r="B1048535" s="121"/>
      <c r="C1048535" s="121"/>
      <c r="D1048535" s="121"/>
      <c r="E1048535" s="121"/>
      <c r="F1048535" s="121"/>
      <c r="G1048535" s="121"/>
      <c r="H1048535" s="121"/>
      <c r="I1048535" s="121"/>
      <c r="J1048535" s="122"/>
      <c r="K1048535" s="122"/>
      <c r="L1048535" s="122"/>
      <c r="M1048535" s="122"/>
      <c r="N1048535" s="121"/>
    </row>
    <row r="1048536" spans="1:14">
      <c r="A1048536" s="121"/>
      <c r="B1048536" s="121"/>
      <c r="C1048536" s="121"/>
      <c r="D1048536" s="121"/>
      <c r="E1048536" s="121"/>
      <c r="F1048536" s="121"/>
      <c r="G1048536" s="121"/>
      <c r="H1048536" s="121"/>
      <c r="I1048536" s="121"/>
      <c r="J1048536" s="122"/>
      <c r="K1048536" s="122"/>
      <c r="L1048536" s="122"/>
      <c r="M1048536" s="122"/>
      <c r="N1048536" s="121"/>
    </row>
    <row r="1048537" spans="1:14">
      <c r="A1048537" s="121"/>
      <c r="B1048537" s="121"/>
      <c r="C1048537" s="121"/>
      <c r="D1048537" s="121"/>
      <c r="E1048537" s="121"/>
      <c r="F1048537" s="121"/>
      <c r="G1048537" s="121"/>
      <c r="H1048537" s="121"/>
      <c r="I1048537" s="121"/>
      <c r="J1048537" s="122"/>
      <c r="K1048537" s="122"/>
      <c r="L1048537" s="122"/>
      <c r="M1048537" s="122"/>
      <c r="N1048537" s="121"/>
    </row>
    <row r="1048538" spans="1:14">
      <c r="A1048538" s="121"/>
      <c r="B1048538" s="121"/>
      <c r="C1048538" s="121"/>
      <c r="D1048538" s="121"/>
      <c r="E1048538" s="121"/>
      <c r="F1048538" s="121"/>
      <c r="G1048538" s="121"/>
      <c r="H1048538" s="121"/>
      <c r="I1048538" s="121"/>
      <c r="J1048538" s="122"/>
      <c r="K1048538" s="122"/>
      <c r="L1048538" s="122"/>
      <c r="M1048538" s="122"/>
      <c r="N1048538" s="121"/>
    </row>
    <row r="1048539" spans="1:14">
      <c r="A1048539" s="121"/>
      <c r="B1048539" s="121"/>
      <c r="C1048539" s="121"/>
      <c r="D1048539" s="121"/>
      <c r="E1048539" s="121"/>
      <c r="F1048539" s="121"/>
      <c r="G1048539" s="121"/>
      <c r="H1048539" s="121"/>
      <c r="I1048539" s="121"/>
      <c r="J1048539" s="122"/>
      <c r="K1048539" s="122"/>
      <c r="L1048539" s="122"/>
      <c r="M1048539" s="122"/>
      <c r="N1048539" s="121"/>
    </row>
    <row r="1048540" spans="1:14">
      <c r="A1048540" s="121"/>
      <c r="B1048540" s="121"/>
      <c r="C1048540" s="121"/>
      <c r="D1048540" s="121"/>
      <c r="E1048540" s="121"/>
      <c r="F1048540" s="121"/>
      <c r="G1048540" s="121"/>
      <c r="H1048540" s="121"/>
      <c r="I1048540" s="121"/>
      <c r="J1048540" s="122"/>
      <c r="K1048540" s="122"/>
      <c r="L1048540" s="122"/>
      <c r="M1048540" s="122"/>
      <c r="N1048540" s="121"/>
    </row>
    <row r="1048541" spans="1:14">
      <c r="A1048541" s="121"/>
      <c r="B1048541" s="121"/>
      <c r="C1048541" s="121"/>
      <c r="D1048541" s="121"/>
      <c r="E1048541" s="121"/>
      <c r="F1048541" s="121"/>
      <c r="G1048541" s="121"/>
      <c r="H1048541" s="121"/>
      <c r="I1048541" s="121"/>
      <c r="J1048541" s="122"/>
      <c r="K1048541" s="122"/>
      <c r="L1048541" s="122"/>
      <c r="M1048541" s="122"/>
      <c r="N1048541" s="121"/>
    </row>
    <row r="1048542" spans="1:14">
      <c r="A1048542" s="121"/>
      <c r="B1048542" s="121"/>
      <c r="C1048542" s="121"/>
      <c r="D1048542" s="121"/>
      <c r="E1048542" s="121"/>
      <c r="F1048542" s="121"/>
      <c r="G1048542" s="121"/>
      <c r="H1048542" s="121"/>
      <c r="I1048542" s="121"/>
      <c r="J1048542" s="122"/>
      <c r="K1048542" s="122"/>
      <c r="L1048542" s="122"/>
      <c r="M1048542" s="122"/>
      <c r="N1048542" s="121"/>
    </row>
    <row r="1048543" spans="1:14">
      <c r="A1048543" s="121"/>
      <c r="B1048543" s="121"/>
      <c r="C1048543" s="121"/>
      <c r="D1048543" s="121"/>
      <c r="E1048543" s="121"/>
      <c r="F1048543" s="121"/>
      <c r="G1048543" s="121"/>
      <c r="H1048543" s="121"/>
      <c r="I1048543" s="121"/>
      <c r="J1048543" s="122"/>
      <c r="K1048543" s="122"/>
      <c r="L1048543" s="122"/>
      <c r="M1048543" s="122"/>
      <c r="N1048543" s="121"/>
    </row>
    <row r="1048544" spans="1:14">
      <c r="A1048544" s="121"/>
      <c r="B1048544" s="121"/>
      <c r="C1048544" s="121"/>
      <c r="D1048544" s="121"/>
      <c r="E1048544" s="121"/>
      <c r="F1048544" s="121"/>
      <c r="G1048544" s="121"/>
      <c r="H1048544" s="121"/>
      <c r="I1048544" s="121"/>
      <c r="J1048544" s="122"/>
      <c r="K1048544" s="122"/>
      <c r="L1048544" s="122"/>
      <c r="M1048544" s="122"/>
      <c r="N1048544" s="121"/>
    </row>
    <row r="1048545" spans="1:14">
      <c r="A1048545" s="121"/>
      <c r="B1048545" s="121"/>
      <c r="C1048545" s="121"/>
      <c r="D1048545" s="121"/>
      <c r="E1048545" s="121"/>
      <c r="F1048545" s="121"/>
      <c r="G1048545" s="121"/>
      <c r="H1048545" s="121"/>
      <c r="I1048545" s="121"/>
      <c r="J1048545" s="122"/>
      <c r="K1048545" s="122"/>
      <c r="L1048545" s="122"/>
      <c r="M1048545" s="122"/>
      <c r="N1048545" s="121"/>
    </row>
    <row r="1048546" spans="1:14">
      <c r="A1048546" s="121"/>
      <c r="B1048546" s="121"/>
      <c r="C1048546" s="121"/>
      <c r="D1048546" s="121"/>
      <c r="E1048546" s="121"/>
      <c r="F1048546" s="121"/>
      <c r="G1048546" s="121"/>
      <c r="H1048546" s="121"/>
      <c r="I1048546" s="121"/>
      <c r="J1048546" s="122"/>
      <c r="K1048546" s="122"/>
      <c r="L1048546" s="122"/>
      <c r="M1048546" s="122"/>
      <c r="N1048546" s="121"/>
    </row>
    <row r="1048547" spans="1:14">
      <c r="A1048547" s="121"/>
      <c r="B1048547" s="121"/>
      <c r="C1048547" s="121"/>
      <c r="D1048547" s="121"/>
      <c r="E1048547" s="121"/>
      <c r="F1048547" s="121"/>
      <c r="G1048547" s="121"/>
      <c r="H1048547" s="121"/>
      <c r="I1048547" s="121"/>
      <c r="J1048547" s="122"/>
      <c r="K1048547" s="122"/>
      <c r="L1048547" s="122"/>
      <c r="M1048547" s="122"/>
      <c r="N1048547" s="121"/>
    </row>
    <row r="1048548" spans="1:14">
      <c r="A1048548" s="121"/>
      <c r="B1048548" s="121"/>
      <c r="C1048548" s="121"/>
      <c r="D1048548" s="121"/>
      <c r="E1048548" s="121"/>
      <c r="F1048548" s="121"/>
      <c r="G1048548" s="121"/>
      <c r="H1048548" s="121"/>
      <c r="I1048548" s="121"/>
      <c r="J1048548" s="122"/>
      <c r="K1048548" s="122"/>
      <c r="L1048548" s="122"/>
      <c r="M1048548" s="122"/>
      <c r="N1048548" s="121"/>
    </row>
    <row r="1048549" spans="1:14">
      <c r="A1048549" s="121"/>
      <c r="B1048549" s="121"/>
      <c r="C1048549" s="121"/>
      <c r="D1048549" s="121"/>
      <c r="E1048549" s="121"/>
      <c r="F1048549" s="121"/>
      <c r="G1048549" s="121"/>
      <c r="H1048549" s="121"/>
      <c r="I1048549" s="121"/>
      <c r="J1048549" s="122"/>
      <c r="K1048549" s="122"/>
      <c r="L1048549" s="122"/>
      <c r="M1048549" s="122"/>
      <c r="N1048549" s="121"/>
    </row>
    <row r="1048550" spans="1:14">
      <c r="A1048550" s="121"/>
      <c r="B1048550" s="121"/>
      <c r="C1048550" s="121"/>
      <c r="D1048550" s="121"/>
      <c r="E1048550" s="121"/>
      <c r="F1048550" s="121"/>
      <c r="G1048550" s="121"/>
      <c r="H1048550" s="121"/>
      <c r="I1048550" s="121"/>
      <c r="J1048550" s="122"/>
      <c r="K1048550" s="122"/>
      <c r="L1048550" s="122"/>
      <c r="M1048550" s="122"/>
      <c r="N1048550" s="121"/>
    </row>
    <row r="1048551" spans="1:14">
      <c r="A1048551" s="121"/>
      <c r="B1048551" s="121"/>
      <c r="C1048551" s="121"/>
      <c r="D1048551" s="121"/>
      <c r="E1048551" s="121"/>
      <c r="F1048551" s="121"/>
      <c r="G1048551" s="121"/>
      <c r="H1048551" s="121"/>
      <c r="I1048551" s="121"/>
      <c r="J1048551" s="122"/>
      <c r="K1048551" s="122"/>
      <c r="L1048551" s="122"/>
      <c r="M1048551" s="122"/>
      <c r="N1048551" s="121"/>
    </row>
    <row r="1048552" spans="1:14">
      <c r="A1048552" s="121"/>
      <c r="B1048552" s="121"/>
      <c r="C1048552" s="121"/>
      <c r="D1048552" s="121"/>
      <c r="E1048552" s="121"/>
      <c r="F1048552" s="121"/>
      <c r="G1048552" s="121"/>
      <c r="H1048552" s="121"/>
      <c r="I1048552" s="121"/>
      <c r="J1048552" s="122"/>
      <c r="K1048552" s="122"/>
      <c r="L1048552" s="122"/>
      <c r="M1048552" s="122"/>
      <c r="N1048552" s="121"/>
    </row>
    <row r="1048553" spans="1:14">
      <c r="A1048553" s="121"/>
      <c r="B1048553" s="121"/>
      <c r="C1048553" s="121"/>
      <c r="D1048553" s="121"/>
      <c r="E1048553" s="121"/>
      <c r="F1048553" s="121"/>
      <c r="G1048553" s="121"/>
      <c r="H1048553" s="121"/>
      <c r="I1048553" s="121"/>
      <c r="J1048553" s="122"/>
      <c r="K1048553" s="122"/>
      <c r="L1048553" s="122"/>
      <c r="M1048553" s="122"/>
      <c r="N1048553" s="121"/>
    </row>
    <row r="1048554" spans="1:14">
      <c r="A1048554" s="121"/>
      <c r="B1048554" s="121"/>
      <c r="C1048554" s="121"/>
      <c r="D1048554" s="121"/>
      <c r="E1048554" s="121"/>
      <c r="F1048554" s="121"/>
      <c r="G1048554" s="121"/>
      <c r="H1048554" s="121"/>
      <c r="I1048554" s="121"/>
      <c r="J1048554" s="122"/>
      <c r="K1048554" s="122"/>
      <c r="L1048554" s="122"/>
      <c r="M1048554" s="122"/>
      <c r="N1048554" s="121"/>
    </row>
    <row r="1048555" spans="1:14">
      <c r="A1048555" s="121"/>
      <c r="B1048555" s="121"/>
      <c r="C1048555" s="121"/>
      <c r="D1048555" s="121"/>
      <c r="E1048555" s="121"/>
      <c r="F1048555" s="121"/>
      <c r="G1048555" s="121"/>
      <c r="H1048555" s="121"/>
      <c r="I1048555" s="121"/>
      <c r="J1048555" s="122"/>
      <c r="K1048555" s="122"/>
      <c r="L1048555" s="122"/>
      <c r="M1048555" s="122"/>
      <c r="N1048555" s="121"/>
    </row>
    <row r="1048556" spans="1:14">
      <c r="A1048556" s="121"/>
      <c r="B1048556" s="121"/>
      <c r="C1048556" s="121"/>
      <c r="D1048556" s="121"/>
      <c r="E1048556" s="121"/>
      <c r="F1048556" s="121"/>
      <c r="G1048556" s="121"/>
      <c r="H1048556" s="121"/>
      <c r="I1048556" s="121"/>
      <c r="J1048556" s="122"/>
      <c r="K1048556" s="122"/>
      <c r="L1048556" s="122"/>
      <c r="M1048556" s="122"/>
      <c r="N1048556" s="121"/>
    </row>
    <row r="1048557" spans="1:14">
      <c r="A1048557" s="121"/>
      <c r="B1048557" s="121"/>
      <c r="C1048557" s="121"/>
      <c r="D1048557" s="121"/>
      <c r="E1048557" s="121"/>
      <c r="F1048557" s="121"/>
      <c r="G1048557" s="121"/>
      <c r="H1048557" s="121"/>
      <c r="I1048557" s="121"/>
      <c r="J1048557" s="122"/>
      <c r="K1048557" s="122"/>
      <c r="L1048557" s="122"/>
      <c r="M1048557" s="122"/>
      <c r="N1048557" s="121"/>
    </row>
    <row r="1048558" spans="1:14">
      <c r="A1048558" s="121"/>
      <c r="B1048558" s="121"/>
      <c r="C1048558" s="121"/>
      <c r="D1048558" s="121"/>
      <c r="E1048558" s="121"/>
      <c r="F1048558" s="121"/>
      <c r="G1048558" s="121"/>
      <c r="H1048558" s="121"/>
      <c r="I1048558" s="121"/>
      <c r="J1048558" s="122"/>
      <c r="K1048558" s="122"/>
      <c r="L1048558" s="122"/>
      <c r="M1048558" s="122"/>
      <c r="N1048558" s="121"/>
    </row>
    <row r="1048559" spans="1:14">
      <c r="A1048559" s="121"/>
      <c r="B1048559" s="121"/>
      <c r="C1048559" s="121"/>
      <c r="D1048559" s="121"/>
      <c r="E1048559" s="121"/>
      <c r="F1048559" s="121"/>
      <c r="G1048559" s="121"/>
      <c r="H1048559" s="121"/>
      <c r="I1048559" s="121"/>
      <c r="J1048559" s="122"/>
      <c r="K1048559" s="122"/>
      <c r="L1048559" s="122"/>
      <c r="M1048559" s="122"/>
      <c r="N1048559" s="121"/>
    </row>
    <row r="1048560" spans="1:14">
      <c r="A1048560" s="121"/>
      <c r="B1048560" s="121"/>
      <c r="C1048560" s="121"/>
      <c r="D1048560" s="121"/>
      <c r="E1048560" s="121"/>
      <c r="F1048560" s="121"/>
      <c r="G1048560" s="121"/>
      <c r="H1048560" s="121"/>
      <c r="I1048560" s="121"/>
      <c r="J1048560" s="122"/>
      <c r="K1048560" s="122"/>
      <c r="L1048560" s="122"/>
      <c r="M1048560" s="122"/>
      <c r="N1048560" s="121"/>
    </row>
    <row r="1048561" spans="1:14">
      <c r="A1048561" s="121"/>
      <c r="B1048561" s="121"/>
      <c r="C1048561" s="121"/>
      <c r="D1048561" s="121"/>
      <c r="E1048561" s="121"/>
      <c r="F1048561" s="121"/>
      <c r="G1048561" s="121"/>
      <c r="H1048561" s="121"/>
      <c r="I1048561" s="121"/>
      <c r="J1048561" s="122"/>
      <c r="K1048561" s="122"/>
      <c r="L1048561" s="122"/>
      <c r="M1048561" s="122"/>
      <c r="N1048561" s="121"/>
    </row>
    <row r="1048562" spans="1:14">
      <c r="A1048562" s="121"/>
      <c r="B1048562" s="121"/>
      <c r="C1048562" s="121"/>
      <c r="D1048562" s="121"/>
      <c r="E1048562" s="121"/>
      <c r="F1048562" s="121"/>
      <c r="G1048562" s="121"/>
      <c r="H1048562" s="121"/>
      <c r="I1048562" s="121"/>
      <c r="J1048562" s="122"/>
      <c r="K1048562" s="122"/>
      <c r="L1048562" s="122"/>
      <c r="M1048562" s="122"/>
      <c r="N1048562" s="121"/>
    </row>
    <row r="1048563" spans="1:14">
      <c r="A1048563" s="121"/>
      <c r="B1048563" s="121"/>
      <c r="C1048563" s="121"/>
      <c r="D1048563" s="121"/>
      <c r="E1048563" s="121"/>
      <c r="F1048563" s="121"/>
      <c r="G1048563" s="121"/>
      <c r="H1048563" s="121"/>
      <c r="I1048563" s="121"/>
      <c r="J1048563" s="122"/>
      <c r="K1048563" s="122"/>
      <c r="L1048563" s="122"/>
      <c r="M1048563" s="122"/>
      <c r="N1048563" s="121"/>
    </row>
    <row r="1048564" spans="1:14">
      <c r="A1048564" s="121"/>
      <c r="B1048564" s="121"/>
      <c r="C1048564" s="121"/>
      <c r="D1048564" s="121"/>
      <c r="E1048564" s="121"/>
      <c r="F1048564" s="121"/>
      <c r="G1048564" s="121"/>
      <c r="H1048564" s="121"/>
      <c r="I1048564" s="121"/>
      <c r="J1048564" s="122"/>
      <c r="K1048564" s="122"/>
      <c r="L1048564" s="122"/>
      <c r="M1048564" s="122"/>
      <c r="N1048564" s="121"/>
    </row>
    <row r="1048565" spans="1:14">
      <c r="A1048565" s="121"/>
      <c r="B1048565" s="121"/>
      <c r="C1048565" s="121"/>
      <c r="D1048565" s="121"/>
      <c r="E1048565" s="121"/>
      <c r="F1048565" s="121"/>
      <c r="G1048565" s="121"/>
      <c r="H1048565" s="121"/>
      <c r="I1048565" s="121"/>
      <c r="J1048565" s="122"/>
      <c r="K1048565" s="122"/>
      <c r="L1048565" s="122"/>
      <c r="M1048565" s="122"/>
      <c r="N1048565" s="121"/>
    </row>
    <row r="1048566" spans="1:14">
      <c r="A1048566" s="121"/>
      <c r="B1048566" s="121"/>
      <c r="C1048566" s="121"/>
      <c r="D1048566" s="121"/>
      <c r="E1048566" s="121"/>
      <c r="F1048566" s="121"/>
      <c r="G1048566" s="121"/>
      <c r="H1048566" s="121"/>
      <c r="I1048566" s="121"/>
      <c r="J1048566" s="122"/>
      <c r="K1048566" s="122"/>
      <c r="L1048566" s="122"/>
      <c r="M1048566" s="122"/>
      <c r="N1048566" s="121"/>
    </row>
    <row r="1048567" spans="1:14">
      <c r="A1048567" s="121"/>
      <c r="B1048567" s="121"/>
      <c r="C1048567" s="121"/>
      <c r="D1048567" s="121"/>
      <c r="E1048567" s="121"/>
      <c r="F1048567" s="121"/>
      <c r="G1048567" s="121"/>
      <c r="H1048567" s="121"/>
      <c r="I1048567" s="121"/>
      <c r="J1048567" s="122"/>
      <c r="K1048567" s="122"/>
      <c r="L1048567" s="122"/>
      <c r="M1048567" s="122"/>
      <c r="N1048567" s="121"/>
    </row>
    <row r="1048568" spans="1:14">
      <c r="A1048568" s="121"/>
      <c r="B1048568" s="121"/>
      <c r="C1048568" s="121"/>
      <c r="D1048568" s="121"/>
      <c r="E1048568" s="121"/>
      <c r="F1048568" s="121"/>
      <c r="G1048568" s="121"/>
      <c r="H1048568" s="121"/>
      <c r="I1048568" s="121"/>
      <c r="J1048568" s="122"/>
      <c r="K1048568" s="122"/>
      <c r="L1048568" s="122"/>
      <c r="M1048568" s="122"/>
      <c r="N1048568" s="121"/>
    </row>
    <row r="1048569" spans="1:14">
      <c r="A1048569" s="121"/>
      <c r="B1048569" s="121"/>
      <c r="C1048569" s="121"/>
      <c r="D1048569" s="121"/>
      <c r="E1048569" s="121"/>
      <c r="F1048569" s="121"/>
      <c r="G1048569" s="121"/>
      <c r="H1048569" s="121"/>
      <c r="I1048569" s="121"/>
      <c r="J1048569" s="122"/>
      <c r="K1048569" s="122"/>
      <c r="L1048569" s="122"/>
      <c r="M1048569" s="122"/>
      <c r="N1048569" s="121"/>
    </row>
    <row r="1048570" spans="1:14">
      <c r="A1048570" s="121"/>
      <c r="B1048570" s="121"/>
      <c r="C1048570" s="121"/>
      <c r="D1048570" s="121"/>
      <c r="E1048570" s="121"/>
      <c r="F1048570" s="121"/>
      <c r="G1048570" s="121"/>
      <c r="H1048570" s="121"/>
      <c r="I1048570" s="121"/>
      <c r="J1048570" s="122"/>
      <c r="K1048570" s="122"/>
      <c r="L1048570" s="122"/>
      <c r="M1048570" s="122"/>
      <c r="N1048570" s="121"/>
    </row>
    <row r="1048571" spans="1:14">
      <c r="A1048571" s="121"/>
      <c r="B1048571" s="121"/>
      <c r="C1048571" s="121"/>
      <c r="D1048571" s="121"/>
      <c r="E1048571" s="121"/>
      <c r="F1048571" s="121"/>
      <c r="G1048571" s="121"/>
      <c r="H1048571" s="121"/>
      <c r="I1048571" s="121"/>
      <c r="J1048571" s="122"/>
      <c r="K1048571" s="122"/>
      <c r="L1048571" s="122"/>
      <c r="M1048571" s="122"/>
      <c r="N1048571" s="121"/>
    </row>
    <row r="1048572" spans="1:14">
      <c r="A1048572" s="121"/>
      <c r="B1048572" s="121"/>
      <c r="C1048572" s="121"/>
      <c r="D1048572" s="121"/>
      <c r="E1048572" s="121"/>
      <c r="F1048572" s="121"/>
      <c r="G1048572" s="121"/>
      <c r="H1048572" s="121"/>
      <c r="I1048572" s="121"/>
      <c r="J1048572" s="122"/>
      <c r="K1048572" s="122"/>
      <c r="L1048572" s="122"/>
      <c r="M1048572" s="122"/>
      <c r="N1048572" s="121"/>
    </row>
    <row r="1048573" spans="1:14">
      <c r="A1048573" s="121"/>
      <c r="B1048573" s="121"/>
      <c r="C1048573" s="121"/>
      <c r="D1048573" s="121"/>
      <c r="E1048573" s="121"/>
      <c r="F1048573" s="121"/>
      <c r="G1048573" s="121"/>
      <c r="H1048573" s="121"/>
      <c r="I1048573" s="121"/>
      <c r="J1048573" s="122"/>
      <c r="K1048573" s="122"/>
      <c r="L1048573" s="122"/>
      <c r="M1048573" s="122"/>
      <c r="N1048573" s="121"/>
    </row>
    <row r="1048574" spans="1:14">
      <c r="A1048574" s="121"/>
      <c r="B1048574" s="121"/>
      <c r="C1048574" s="121"/>
      <c r="D1048574" s="121"/>
      <c r="E1048574" s="121"/>
      <c r="F1048574" s="121"/>
      <c r="G1048574" s="121"/>
      <c r="H1048574" s="121"/>
      <c r="I1048574" s="121"/>
      <c r="J1048574" s="122"/>
      <c r="K1048574" s="122"/>
      <c r="L1048574" s="122"/>
      <c r="M1048574" s="122"/>
      <c r="N1048574" s="121"/>
    </row>
    <row r="1048575" spans="1:14">
      <c r="A1048575" s="121"/>
      <c r="B1048575" s="121"/>
      <c r="C1048575" s="121"/>
      <c r="D1048575" s="121"/>
      <c r="E1048575" s="121"/>
      <c r="F1048575" s="121"/>
      <c r="G1048575" s="121"/>
      <c r="H1048575" s="121"/>
      <c r="I1048575" s="121"/>
      <c r="J1048575" s="122"/>
      <c r="K1048575" s="122"/>
      <c r="L1048575" s="122"/>
      <c r="M1048575" s="122"/>
      <c r="N1048575" s="121"/>
    </row>
    <row r="1048576" spans="1:14">
      <c r="A1048576" s="121"/>
      <c r="B1048576" s="121"/>
      <c r="C1048576" s="121"/>
      <c r="D1048576" s="121"/>
      <c r="E1048576" s="121"/>
      <c r="F1048576" s="121"/>
      <c r="G1048576" s="121"/>
      <c r="H1048576" s="121"/>
      <c r="I1048576" s="121"/>
      <c r="J1048576" s="122"/>
      <c r="K1048576" s="122"/>
      <c r="L1048576" s="122"/>
      <c r="M1048576" s="122"/>
      <c r="N1048576" s="121"/>
    </row>
  </sheetData>
  <mergeCells count="114">
    <mergeCell ref="A2:N2"/>
    <mergeCell ref="M3:N3"/>
    <mergeCell ref="B4:G4"/>
    <mergeCell ref="I4:J4"/>
    <mergeCell ref="K4:L4"/>
    <mergeCell ref="H4:H5"/>
    <mergeCell ref="H23:H24"/>
    <mergeCell ref="H29:H30"/>
    <mergeCell ref="H32:H33"/>
    <mergeCell ref="H36:H37"/>
    <mergeCell ref="I7:I10"/>
    <mergeCell ref="I11:I13"/>
    <mergeCell ref="I14:I15"/>
    <mergeCell ref="I17:I19"/>
    <mergeCell ref="I20:I21"/>
    <mergeCell ref="I22:I24"/>
    <mergeCell ref="I26:I27"/>
    <mergeCell ref="I28:I30"/>
    <mergeCell ref="I31:I33"/>
    <mergeCell ref="I34:I37"/>
    <mergeCell ref="I38:I39"/>
    <mergeCell ref="I41:I43"/>
    <mergeCell ref="I44:I45"/>
    <mergeCell ref="I46:I47"/>
    <mergeCell ref="I48:I49"/>
    <mergeCell ref="I50:I51"/>
    <mergeCell ref="I52:I53"/>
    <mergeCell ref="J7:J10"/>
    <mergeCell ref="J11:J13"/>
    <mergeCell ref="J14:J15"/>
    <mergeCell ref="J17:J19"/>
    <mergeCell ref="J20:J21"/>
    <mergeCell ref="J22:J24"/>
    <mergeCell ref="J26:J27"/>
    <mergeCell ref="J28:J30"/>
    <mergeCell ref="J31:J33"/>
    <mergeCell ref="J34:J37"/>
    <mergeCell ref="J38:J39"/>
    <mergeCell ref="J41:J43"/>
    <mergeCell ref="J44:J45"/>
    <mergeCell ref="J46:J47"/>
    <mergeCell ref="J48:J49"/>
    <mergeCell ref="J50:J51"/>
    <mergeCell ref="J52:J53"/>
    <mergeCell ref="K7:K10"/>
    <mergeCell ref="K11:K13"/>
    <mergeCell ref="K14:K15"/>
    <mergeCell ref="K17:K19"/>
    <mergeCell ref="K20:K21"/>
    <mergeCell ref="K22:K24"/>
    <mergeCell ref="K26:K27"/>
    <mergeCell ref="K28:K30"/>
    <mergeCell ref="K31:K33"/>
    <mergeCell ref="K34:K37"/>
    <mergeCell ref="K38:K39"/>
    <mergeCell ref="K41:K43"/>
    <mergeCell ref="K44:K45"/>
    <mergeCell ref="K46:K47"/>
    <mergeCell ref="K48:K49"/>
    <mergeCell ref="K50:K51"/>
    <mergeCell ref="K52:K53"/>
    <mergeCell ref="L7:L10"/>
    <mergeCell ref="L11:L13"/>
    <mergeCell ref="L14:L15"/>
    <mergeCell ref="L17:L19"/>
    <mergeCell ref="L20:L21"/>
    <mergeCell ref="L22:L24"/>
    <mergeCell ref="L26:L27"/>
    <mergeCell ref="L28:L30"/>
    <mergeCell ref="L31:L33"/>
    <mergeCell ref="L34:L37"/>
    <mergeCell ref="L38:L39"/>
    <mergeCell ref="L41:L43"/>
    <mergeCell ref="L44:L45"/>
    <mergeCell ref="L46:L47"/>
    <mergeCell ref="L48:L49"/>
    <mergeCell ref="L50:L51"/>
    <mergeCell ref="L52:L53"/>
    <mergeCell ref="M4:M5"/>
    <mergeCell ref="M7:M10"/>
    <mergeCell ref="M11:M13"/>
    <mergeCell ref="M14:M15"/>
    <mergeCell ref="M17:M19"/>
    <mergeCell ref="M20:M21"/>
    <mergeCell ref="M22:M24"/>
    <mergeCell ref="M26:M27"/>
    <mergeCell ref="M28:M30"/>
    <mergeCell ref="M31:M33"/>
    <mergeCell ref="M34:M37"/>
    <mergeCell ref="M38:M39"/>
    <mergeCell ref="M41:M43"/>
    <mergeCell ref="M44:M45"/>
    <mergeCell ref="M46:M47"/>
    <mergeCell ref="M48:M49"/>
    <mergeCell ref="M50:M51"/>
    <mergeCell ref="M52:M53"/>
    <mergeCell ref="N4:N5"/>
    <mergeCell ref="N7:N10"/>
    <mergeCell ref="N11:N13"/>
    <mergeCell ref="N14:N15"/>
    <mergeCell ref="N17:N19"/>
    <mergeCell ref="N20:N21"/>
    <mergeCell ref="N22:N24"/>
    <mergeCell ref="N26:N27"/>
    <mergeCell ref="N28:N30"/>
    <mergeCell ref="N31:N33"/>
    <mergeCell ref="N34:N37"/>
    <mergeCell ref="N38:N39"/>
    <mergeCell ref="N41:N43"/>
    <mergeCell ref="N44:N45"/>
    <mergeCell ref="N46:N47"/>
    <mergeCell ref="N48:N49"/>
    <mergeCell ref="N50:N51"/>
    <mergeCell ref="N52:N53"/>
  </mergeCells>
  <conditionalFormatting sqref="M3">
    <cfRule type="duplicateValues" dxfId="0" priority="1"/>
  </conditionalFormatting>
  <pageMargins left="0.75" right="0.75" top="1" bottom="1" header="0.5" footer="0.5"/>
  <pageSetup paperSize="9" scale="5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E8"/>
  <sheetViews>
    <sheetView view="pageBreakPreview" zoomScaleNormal="100" workbookViewId="0">
      <selection activeCell="A7" sqref="$A7:$XFD8"/>
    </sheetView>
  </sheetViews>
  <sheetFormatPr defaultColWidth="9" defaultRowHeight="13.5" outlineLevelRow="7" outlineLevelCol="4"/>
  <cols>
    <col min="1" max="5" width="20.25" customWidth="1"/>
  </cols>
  <sheetData>
    <row r="1" ht="14.25" spans="1:5">
      <c r="A1" s="1" t="s">
        <v>70</v>
      </c>
      <c r="B1" s="2"/>
      <c r="C1" s="2"/>
      <c r="D1" s="2"/>
      <c r="E1" s="2"/>
    </row>
    <row r="2" ht="19.5" spans="1:5">
      <c r="A2" s="3" t="s">
        <v>71</v>
      </c>
      <c r="B2" s="3"/>
      <c r="C2" s="3"/>
      <c r="D2" s="3"/>
      <c r="E2" s="3"/>
    </row>
    <row r="3" spans="1:5">
      <c r="A3" s="19"/>
      <c r="B3" s="19"/>
      <c r="C3" s="19"/>
      <c r="D3" s="19"/>
      <c r="E3" s="4" t="s">
        <v>2</v>
      </c>
    </row>
    <row r="4" ht="14.25" spans="1:5">
      <c r="A4" s="5" t="s">
        <v>72</v>
      </c>
      <c r="B4" s="5" t="s">
        <v>73</v>
      </c>
      <c r="C4" s="20"/>
      <c r="D4" s="5" t="s">
        <v>74</v>
      </c>
      <c r="E4" s="20"/>
    </row>
    <row r="5" ht="14.25" spans="1:5">
      <c r="A5" s="5"/>
      <c r="B5" s="5" t="s">
        <v>7</v>
      </c>
      <c r="C5" s="5" t="s">
        <v>75</v>
      </c>
      <c r="D5" s="5" t="s">
        <v>76</v>
      </c>
      <c r="E5" s="5" t="s">
        <v>75</v>
      </c>
    </row>
    <row r="6" spans="1:5">
      <c r="A6" s="6" t="s">
        <v>77</v>
      </c>
      <c r="B6" s="21"/>
      <c r="C6" s="22">
        <f>SUM(C7:C8)</f>
        <v>6.425</v>
      </c>
      <c r="D6" s="22"/>
      <c r="E6" s="22">
        <f>SUM(E7:E8)</f>
        <v>6.425</v>
      </c>
    </row>
    <row r="7" ht="37" customHeight="1" spans="1:5">
      <c r="A7" s="23">
        <v>1</v>
      </c>
      <c r="B7" s="24" t="s">
        <v>19</v>
      </c>
      <c r="C7" s="25">
        <v>6.075</v>
      </c>
      <c r="D7" s="13" t="s">
        <v>78</v>
      </c>
      <c r="E7" s="22">
        <f>6+0.35</f>
        <v>6.35</v>
      </c>
    </row>
    <row r="8" ht="37" customHeight="1" spans="1:5">
      <c r="A8" s="23">
        <v>2</v>
      </c>
      <c r="B8" s="26" t="s">
        <v>16</v>
      </c>
      <c r="C8" s="25">
        <v>0.35</v>
      </c>
      <c r="D8" s="27" t="s">
        <v>79</v>
      </c>
      <c r="E8" s="28">
        <f>0.075</f>
        <v>0.075</v>
      </c>
    </row>
  </sheetData>
  <mergeCells count="4">
    <mergeCell ref="A2:E2"/>
    <mergeCell ref="B4:C4"/>
    <mergeCell ref="D4:E4"/>
    <mergeCell ref="A4:A5"/>
  </mergeCells>
  <printOptions horizontalCentered="1"/>
  <pageMargins left="0.751388888888889" right="0.751388888888889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E30"/>
  <sheetViews>
    <sheetView view="pageBreakPreview" zoomScaleNormal="100" workbookViewId="0">
      <selection activeCell="B13" sqref="B13"/>
    </sheetView>
  </sheetViews>
  <sheetFormatPr defaultColWidth="9" defaultRowHeight="13.5" outlineLevelCol="4"/>
  <cols>
    <col min="2" max="2" width="47.25" customWidth="1"/>
    <col min="4" max="4" width="30.25" customWidth="1"/>
    <col min="5" max="5" width="22.25" customWidth="1"/>
  </cols>
  <sheetData>
    <row r="1" ht="14.25" spans="1:5">
      <c r="A1" s="1" t="s">
        <v>80</v>
      </c>
      <c r="B1" s="2"/>
      <c r="C1" s="2"/>
      <c r="D1" s="2"/>
      <c r="E1" s="2"/>
    </row>
    <row r="2" ht="24" customHeight="1" spans="1:5">
      <c r="A2" s="3" t="s">
        <v>81</v>
      </c>
      <c r="B2" s="3"/>
      <c r="C2" s="3"/>
      <c r="D2" s="3"/>
      <c r="E2" s="3"/>
    </row>
    <row r="3" spans="1:5">
      <c r="A3" s="2"/>
      <c r="B3" s="2"/>
      <c r="C3" s="2"/>
      <c r="D3" s="2"/>
      <c r="E3" s="4" t="s">
        <v>2</v>
      </c>
    </row>
    <row r="4" ht="18" customHeight="1" spans="1:5">
      <c r="A4" s="5" t="s">
        <v>72</v>
      </c>
      <c r="B4" s="5" t="s">
        <v>82</v>
      </c>
      <c r="C4" s="5"/>
      <c r="D4" s="5" t="s">
        <v>83</v>
      </c>
      <c r="E4" s="5"/>
    </row>
    <row r="5" ht="18" customHeight="1" spans="1:5">
      <c r="A5" s="5"/>
      <c r="B5" s="5" t="s">
        <v>7</v>
      </c>
      <c r="C5" s="5" t="s">
        <v>75</v>
      </c>
      <c r="D5" s="5" t="s">
        <v>76</v>
      </c>
      <c r="E5" s="5" t="s">
        <v>75</v>
      </c>
    </row>
    <row r="6" ht="17" customHeight="1" spans="1:5">
      <c r="A6" s="6" t="s">
        <v>77</v>
      </c>
      <c r="B6" s="7"/>
      <c r="C6" s="8">
        <f>SUM(C7:C30)</f>
        <v>65.875</v>
      </c>
      <c r="D6" s="9"/>
      <c r="E6" s="8">
        <f>E7+E8</f>
        <v>65.875</v>
      </c>
    </row>
    <row r="7" ht="33" customHeight="1" spans="1:5">
      <c r="A7" s="6">
        <v>1</v>
      </c>
      <c r="B7" s="10" t="s">
        <v>84</v>
      </c>
      <c r="C7" s="8">
        <v>2</v>
      </c>
      <c r="D7" s="11" t="s">
        <v>85</v>
      </c>
      <c r="E7" s="12">
        <v>57.175</v>
      </c>
    </row>
    <row r="8" ht="33" customHeight="1" spans="1:5">
      <c r="A8" s="6">
        <v>2</v>
      </c>
      <c r="B8" s="10" t="s">
        <v>86</v>
      </c>
      <c r="C8" s="8">
        <v>4</v>
      </c>
      <c r="D8" s="11" t="s">
        <v>78</v>
      </c>
      <c r="E8" s="12">
        <v>8.7</v>
      </c>
    </row>
    <row r="9" ht="33" customHeight="1" spans="1:5">
      <c r="A9" s="6">
        <v>3</v>
      </c>
      <c r="B9" s="10" t="s">
        <v>87</v>
      </c>
      <c r="C9" s="8">
        <v>1.5</v>
      </c>
      <c r="D9" s="9"/>
      <c r="E9" s="8"/>
    </row>
    <row r="10" ht="33" customHeight="1" spans="1:5">
      <c r="A10" s="6">
        <v>4</v>
      </c>
      <c r="B10" s="10" t="s">
        <v>88</v>
      </c>
      <c r="C10" s="8">
        <v>1.8</v>
      </c>
      <c r="D10" s="11"/>
      <c r="E10" s="12"/>
    </row>
    <row r="11" ht="33" customHeight="1" spans="1:5">
      <c r="A11" s="6">
        <v>5</v>
      </c>
      <c r="B11" s="10" t="s">
        <v>89</v>
      </c>
      <c r="C11" s="8">
        <v>1.094</v>
      </c>
      <c r="D11" s="11"/>
      <c r="E11" s="12"/>
    </row>
    <row r="12" ht="33" customHeight="1" spans="1:5">
      <c r="A12" s="6">
        <v>6</v>
      </c>
      <c r="B12" s="10" t="s">
        <v>54</v>
      </c>
      <c r="C12" s="8">
        <v>3.736</v>
      </c>
      <c r="D12" s="9"/>
      <c r="E12" s="8"/>
    </row>
    <row r="13" ht="33" customHeight="1" spans="1:5">
      <c r="A13" s="6">
        <v>7</v>
      </c>
      <c r="B13" s="10" t="s">
        <v>50</v>
      </c>
      <c r="C13" s="8">
        <v>1.7</v>
      </c>
      <c r="D13" s="9"/>
      <c r="E13" s="8"/>
    </row>
    <row r="14" ht="33" customHeight="1" spans="1:5">
      <c r="A14" s="6">
        <v>8</v>
      </c>
      <c r="B14" s="10" t="s">
        <v>90</v>
      </c>
      <c r="C14" s="8">
        <v>1</v>
      </c>
      <c r="D14" s="9"/>
      <c r="E14" s="8"/>
    </row>
    <row r="15" ht="33" customHeight="1" spans="1:5">
      <c r="A15" s="6">
        <v>9</v>
      </c>
      <c r="B15" s="10" t="s">
        <v>91</v>
      </c>
      <c r="C15" s="8">
        <v>1</v>
      </c>
      <c r="D15" s="9"/>
      <c r="E15" s="8"/>
    </row>
    <row r="16" ht="33" customHeight="1" spans="1:5">
      <c r="A16" s="6">
        <v>10</v>
      </c>
      <c r="B16" s="10" t="s">
        <v>92</v>
      </c>
      <c r="C16" s="8">
        <v>2.7</v>
      </c>
      <c r="D16" s="9"/>
      <c r="E16" s="8"/>
    </row>
    <row r="17" ht="33" customHeight="1" spans="1:5">
      <c r="A17" s="6">
        <v>11</v>
      </c>
      <c r="B17" s="10" t="s">
        <v>93</v>
      </c>
      <c r="C17" s="8">
        <v>3.1</v>
      </c>
      <c r="D17" s="13"/>
      <c r="E17" s="14"/>
    </row>
    <row r="18" ht="33" customHeight="1" spans="1:5">
      <c r="A18" s="6">
        <v>12</v>
      </c>
      <c r="B18" s="10" t="s">
        <v>94</v>
      </c>
      <c r="C18" s="8">
        <v>7.201</v>
      </c>
      <c r="D18" s="13"/>
      <c r="E18" s="14"/>
    </row>
    <row r="19" ht="33" customHeight="1" spans="1:5">
      <c r="A19" s="6">
        <v>13</v>
      </c>
      <c r="B19" s="10" t="s">
        <v>95</v>
      </c>
      <c r="C19" s="8">
        <v>0.244</v>
      </c>
      <c r="D19" s="13"/>
      <c r="E19" s="14"/>
    </row>
    <row r="20" ht="33" customHeight="1" spans="1:5">
      <c r="A20" s="6">
        <v>14</v>
      </c>
      <c r="B20" s="10" t="s">
        <v>96</v>
      </c>
      <c r="C20" s="8">
        <v>1.25</v>
      </c>
      <c r="D20" s="13"/>
      <c r="E20" s="14"/>
    </row>
    <row r="21" ht="33" customHeight="1" spans="1:5">
      <c r="A21" s="6">
        <v>15</v>
      </c>
      <c r="B21" s="10" t="s">
        <v>51</v>
      </c>
      <c r="C21" s="8">
        <v>1.5</v>
      </c>
      <c r="D21" s="15"/>
      <c r="E21" s="14"/>
    </row>
    <row r="22" ht="33" customHeight="1" spans="1:5">
      <c r="A22" s="6">
        <v>16</v>
      </c>
      <c r="B22" s="10" t="s">
        <v>40</v>
      </c>
      <c r="C22" s="16">
        <v>2.9</v>
      </c>
      <c r="D22" s="17"/>
      <c r="E22" s="18"/>
    </row>
    <row r="23" ht="33" customHeight="1" spans="1:5">
      <c r="A23" s="6">
        <v>17</v>
      </c>
      <c r="B23" s="10" t="s">
        <v>97</v>
      </c>
      <c r="C23" s="16">
        <v>3.7</v>
      </c>
      <c r="D23" s="17"/>
      <c r="E23" s="18"/>
    </row>
    <row r="24" ht="33" customHeight="1" spans="1:5">
      <c r="A24" s="6">
        <v>18</v>
      </c>
      <c r="B24" s="10" t="s">
        <v>98</v>
      </c>
      <c r="C24" s="16">
        <v>5.5</v>
      </c>
      <c r="D24" s="17"/>
      <c r="E24" s="18"/>
    </row>
    <row r="25" ht="33" customHeight="1" spans="1:5">
      <c r="A25" s="6">
        <v>19</v>
      </c>
      <c r="B25" s="10" t="s">
        <v>99</v>
      </c>
      <c r="C25" s="16">
        <v>2</v>
      </c>
      <c r="D25" s="17"/>
      <c r="E25" s="18"/>
    </row>
    <row r="26" ht="33" customHeight="1" spans="1:5">
      <c r="A26" s="6">
        <v>20</v>
      </c>
      <c r="B26" s="10" t="s">
        <v>100</v>
      </c>
      <c r="C26" s="16">
        <v>4.7</v>
      </c>
      <c r="D26" s="17"/>
      <c r="E26" s="18"/>
    </row>
    <row r="27" ht="33" customHeight="1" spans="1:5">
      <c r="A27" s="6">
        <v>21</v>
      </c>
      <c r="B27" s="10" t="s">
        <v>47</v>
      </c>
      <c r="C27" s="16">
        <v>7.91</v>
      </c>
      <c r="D27" s="17"/>
      <c r="E27" s="18"/>
    </row>
    <row r="28" ht="33" customHeight="1" spans="1:5">
      <c r="A28" s="6">
        <v>22</v>
      </c>
      <c r="B28" s="10" t="s">
        <v>45</v>
      </c>
      <c r="C28" s="16">
        <v>2.9</v>
      </c>
      <c r="D28" s="17"/>
      <c r="E28" s="18"/>
    </row>
    <row r="29" ht="33" customHeight="1" spans="1:5">
      <c r="A29" s="6">
        <v>23</v>
      </c>
      <c r="B29" s="10" t="s">
        <v>26</v>
      </c>
      <c r="C29" s="16">
        <v>1.44</v>
      </c>
      <c r="D29" s="17"/>
      <c r="E29" s="18"/>
    </row>
    <row r="30" ht="33" customHeight="1" spans="1:5">
      <c r="A30" s="6">
        <v>24</v>
      </c>
      <c r="B30" s="10" t="s">
        <v>33</v>
      </c>
      <c r="C30" s="16">
        <v>1</v>
      </c>
      <c r="D30" s="17"/>
      <c r="E30" s="18"/>
    </row>
  </sheetData>
  <mergeCells count="4">
    <mergeCell ref="A2:E2"/>
    <mergeCell ref="B4:C4"/>
    <mergeCell ref="D4:E4"/>
    <mergeCell ref="A4:A5"/>
  </mergeCells>
  <printOptions horizontalCentered="1"/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01 截至2024年末新增地方政府一般债券情况表</vt:lpstr>
      <vt:lpstr>02 新增地方政府专项债券情况表</vt:lpstr>
      <vt:lpstr>03 新增地方政府一般债券资金收支情况表</vt:lpstr>
      <vt:lpstr>04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李菀</dc:creator>
  <cp:lastModifiedBy>李炳璋</cp:lastModifiedBy>
  <dcterms:created xsi:type="dcterms:W3CDTF">2025-06-16T01:31:00Z</dcterms:created>
  <dcterms:modified xsi:type="dcterms:W3CDTF">2025-06-16T06:34:52Z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BD364B81D0DF4CAB836A6DE708024B65_13</vt:lpwstr>
  </property>
  <property fmtid="{D5CDD505-2E9C-101B-9397-08002B2CF9AE}" pid="3" name="KSOProductBuildVer">
    <vt:lpwstr>2052-12.1.0.20784</vt:lpwstr>
  </property>
</Properties>
</file>